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hendu Mukherjee\OneDrive - Paharpur Cooling Towers Ltd\Drawings &amp; Documents of RNPP\BOQ Files\Piping BOQ\"/>
    </mc:Choice>
  </mc:AlternateContent>
  <bookViews>
    <workbookView xWindow="0" yWindow="0" windowWidth="20490" windowHeight="7050"/>
  </bookViews>
  <sheets>
    <sheet name="LOT 2900 Pipe" sheetId="1" r:id="rId1"/>
  </sheets>
  <definedNames>
    <definedName name="_xlnm._FilterDatabase" localSheetId="0" hidden="1">'LOT 2900 Pipe'!$A$4:$G$42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38" i="1"/>
  <c r="G31" i="1"/>
  <c r="G22" i="1"/>
  <c r="G20" i="1"/>
  <c r="G9" i="1"/>
  <c r="G19" i="1"/>
  <c r="F19" i="1"/>
  <c r="G18" i="1"/>
  <c r="F18" i="1"/>
  <c r="G17" i="1"/>
  <c r="F17" i="1"/>
  <c r="G30" i="1"/>
  <c r="F30" i="1"/>
  <c r="G29" i="1"/>
  <c r="F29" i="1"/>
  <c r="G28" i="1"/>
  <c r="F28" i="1"/>
  <c r="G37" i="1"/>
  <c r="F37" i="1"/>
  <c r="G36" i="1"/>
  <c r="F36" i="1"/>
  <c r="G35" i="1"/>
  <c r="F35" i="1"/>
  <c r="F16" i="1"/>
  <c r="F8" i="1"/>
  <c r="F7" i="1"/>
  <c r="F15" i="1"/>
  <c r="F27" i="1"/>
  <c r="F42" i="1"/>
  <c r="F41" i="1"/>
  <c r="G14" i="1"/>
  <c r="F14" i="1"/>
  <c r="G13" i="1"/>
  <c r="F13" i="1"/>
  <c r="G12" i="1"/>
  <c r="F12" i="1"/>
  <c r="G26" i="1"/>
  <c r="F26" i="1"/>
  <c r="G25" i="1"/>
  <c r="F25" i="1"/>
  <c r="G24" i="1"/>
  <c r="F24" i="1"/>
  <c r="G34" i="1"/>
  <c r="F34" i="1"/>
  <c r="G33" i="1"/>
  <c r="F33" i="1"/>
  <c r="G32" i="1"/>
  <c r="F32" i="1"/>
  <c r="F11" i="1"/>
  <c r="F6" i="1"/>
  <c r="F5" i="1"/>
  <c r="F10" i="1"/>
  <c r="F21" i="1"/>
  <c r="F23" i="1"/>
  <c r="F40" i="1"/>
  <c r="F39" i="1"/>
</calcChain>
</file>

<file path=xl/sharedStrings.xml><?xml version="1.0" encoding="utf-8"?>
<sst xmlns="http://schemas.openxmlformats.org/spreadsheetml/2006/main" count="80" uniqueCount="16">
  <si>
    <t>Pipe Quantity Master - LOT 2900</t>
  </si>
  <si>
    <t>Sl. No.</t>
  </si>
  <si>
    <t>Pipe Material</t>
  </si>
  <si>
    <t>Other Specification</t>
  </si>
  <si>
    <t>Dia. (mm)</t>
  </si>
  <si>
    <t>Wall Thickness (mm)</t>
  </si>
  <si>
    <t>Length (M)</t>
  </si>
  <si>
    <t>Weight (MT)</t>
  </si>
  <si>
    <t>Steel</t>
  </si>
  <si>
    <t>09G2S,GOST 19281-2014</t>
  </si>
  <si>
    <t>Total 8 mm plate (MT)-----------------------------------------&gt;</t>
  </si>
  <si>
    <t>Total 9 mm plate (MT)-----------------------------------------&gt;</t>
  </si>
  <si>
    <t>Total 10 mm plate (MT)-----------------------------------------&gt;</t>
  </si>
  <si>
    <t>Total 11 mm plate (MT)-----------------------------------------&gt;</t>
  </si>
  <si>
    <t>Total 14 mm plate (MT)-----------------------------------------&gt;</t>
  </si>
  <si>
    <t>Total 16 mm plate (MT)-----------------------------------------&gt;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</si>
</sst>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2" fontId="0" fillId="0" borderId="8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2" fontId="0" fillId="0" borderId="5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2" fontId="0" fillId="0" borderId="10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2" fontId="0" fillId="0" borderId="14" xfId="0" applyNumberFormat="1" applyBorder="1" applyAlignment="1">
      <alignment vertical="center" wrapText="1"/>
    </xf>
    <xf numFmtId="2" fontId="0" fillId="0" borderId="16" xfId="0" applyNumberForma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2" fontId="2" fillId="0" borderId="20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8" xfId="0" applyFont="1" applyFill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2" fontId="0" fillId="0" borderId="23" xfId="0" applyNumberForma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2" fontId="0" fillId="0" borderId="2" xfId="0" applyNumberFormat="1" applyFill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K7" sqref="K7"/>
    </sheetView>
  </sheetViews>
  <sheetFormatPr defaultRowHeight="15" x14ac:dyDescent="0.25"/>
  <cols>
    <col min="1" max="1" width="5.7109375" style="1" customWidth="1"/>
    <col min="2" max="2" width="13.7109375" style="1" customWidth="1"/>
    <col min="3" max="3" width="21" style="1" customWidth="1"/>
    <col min="4" max="4" width="9.140625" style="1"/>
    <col min="5" max="5" width="10.28515625" style="1" customWidth="1"/>
    <col min="6" max="16384" width="9.140625" style="1"/>
  </cols>
  <sheetData>
    <row r="1" spans="1:7" ht="23.25" x14ac:dyDescent="0.25">
      <c r="A1" s="38" t="s">
        <v>0</v>
      </c>
      <c r="B1" s="38"/>
      <c r="C1" s="38"/>
      <c r="D1" s="38"/>
      <c r="E1" s="38"/>
      <c r="F1" s="38"/>
      <c r="G1" s="38"/>
    </row>
    <row r="3" spans="1:7" ht="15.75" thickBot="1" x14ac:dyDescent="0.3"/>
    <row r="4" spans="1:7" ht="45.75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15" t="s">
        <v>7</v>
      </c>
    </row>
    <row r="5" spans="1:7" ht="30" x14ac:dyDescent="0.25">
      <c r="A5" s="4">
        <v>1</v>
      </c>
      <c r="B5" s="5" t="s">
        <v>8</v>
      </c>
      <c r="C5" s="5" t="s">
        <v>9</v>
      </c>
      <c r="D5" s="5">
        <v>630</v>
      </c>
      <c r="E5" s="5">
        <v>8</v>
      </c>
      <c r="F5" s="13">
        <f>G5/(3.142*0.63*0.008*7.85)</f>
        <v>11.028871606944724</v>
      </c>
      <c r="G5" s="6">
        <v>1.371</v>
      </c>
    </row>
    <row r="6" spans="1:7" ht="30" x14ac:dyDescent="0.25">
      <c r="A6" s="7">
        <v>2</v>
      </c>
      <c r="B6" s="8" t="s">
        <v>8</v>
      </c>
      <c r="C6" s="8" t="s">
        <v>9</v>
      </c>
      <c r="D6" s="8">
        <v>530</v>
      </c>
      <c r="E6" s="8">
        <v>8</v>
      </c>
      <c r="F6" s="10">
        <f>G6/(3.142*0.53*0.008*7.85)</f>
        <v>16.54262439537186</v>
      </c>
      <c r="G6" s="9">
        <v>1.73</v>
      </c>
    </row>
    <row r="7" spans="1:7" ht="30" x14ac:dyDescent="0.25">
      <c r="A7" s="7">
        <v>3</v>
      </c>
      <c r="B7" s="8" t="s">
        <v>8</v>
      </c>
      <c r="C7" s="8" t="s">
        <v>9</v>
      </c>
      <c r="D7" s="8">
        <v>630</v>
      </c>
      <c r="E7" s="8">
        <v>8</v>
      </c>
      <c r="F7" s="10">
        <f>G7/(3.142*0.63*0.008*7.85)</f>
        <v>11.028871606944724</v>
      </c>
      <c r="G7" s="9">
        <v>1.371</v>
      </c>
    </row>
    <row r="8" spans="1:7" ht="30.75" thickBot="1" x14ac:dyDescent="0.3">
      <c r="A8" s="18">
        <v>4</v>
      </c>
      <c r="B8" s="18" t="s">
        <v>8</v>
      </c>
      <c r="C8" s="18" t="s">
        <v>9</v>
      </c>
      <c r="D8" s="18">
        <v>530</v>
      </c>
      <c r="E8" s="18">
        <v>8</v>
      </c>
      <c r="F8" s="22">
        <f>G8/(3.142*0.53*0.008*7.85)</f>
        <v>18.875803789863614</v>
      </c>
      <c r="G8" s="18">
        <v>1.974</v>
      </c>
    </row>
    <row r="9" spans="1:7" ht="16.5" thickBot="1" x14ac:dyDescent="0.3">
      <c r="A9" s="25" t="s">
        <v>10</v>
      </c>
      <c r="B9" s="26"/>
      <c r="C9" s="26"/>
      <c r="D9" s="26"/>
      <c r="E9" s="26"/>
      <c r="F9" s="27"/>
      <c r="G9" s="28">
        <f>SUM(G5:G8)</f>
        <v>6.4459999999999997</v>
      </c>
    </row>
    <row r="10" spans="1:7" ht="30" x14ac:dyDescent="0.25">
      <c r="A10" s="19">
        <v>5</v>
      </c>
      <c r="B10" s="20" t="s">
        <v>8</v>
      </c>
      <c r="C10" s="20" t="s">
        <v>9</v>
      </c>
      <c r="D10" s="20">
        <v>820</v>
      </c>
      <c r="E10" s="20">
        <v>9</v>
      </c>
      <c r="F10" s="23">
        <f>G10/(3.142*0.82*0.009*7.85)</f>
        <v>34.09962053335763</v>
      </c>
      <c r="G10" s="21">
        <v>6.2069999999999999</v>
      </c>
    </row>
    <row r="11" spans="1:7" ht="30" x14ac:dyDescent="0.25">
      <c r="A11" s="7">
        <v>6</v>
      </c>
      <c r="B11" s="8" t="s">
        <v>8</v>
      </c>
      <c r="C11" s="8" t="s">
        <v>9</v>
      </c>
      <c r="D11" s="8">
        <v>426</v>
      </c>
      <c r="E11" s="8">
        <v>9</v>
      </c>
      <c r="F11" s="10">
        <f>G11/(3.142*0.426*0.009*7.85)</f>
        <v>12.235040547442541</v>
      </c>
      <c r="G11" s="9">
        <v>1.157</v>
      </c>
    </row>
    <row r="12" spans="1:7" ht="30" x14ac:dyDescent="0.25">
      <c r="A12" s="7">
        <v>7</v>
      </c>
      <c r="B12" s="8" t="s">
        <v>8</v>
      </c>
      <c r="C12" s="8" t="s">
        <v>9</v>
      </c>
      <c r="D12" s="8">
        <v>820</v>
      </c>
      <c r="E12" s="8">
        <v>9</v>
      </c>
      <c r="F12" s="8">
        <f>6.9*4</f>
        <v>27.6</v>
      </c>
      <c r="G12" s="9">
        <f>1.26*4</f>
        <v>5.04</v>
      </c>
    </row>
    <row r="13" spans="1:7" ht="30" x14ac:dyDescent="0.25">
      <c r="A13" s="7">
        <v>8</v>
      </c>
      <c r="B13" s="8" t="s">
        <v>8</v>
      </c>
      <c r="C13" s="8" t="s">
        <v>9</v>
      </c>
      <c r="D13" s="8">
        <v>820</v>
      </c>
      <c r="E13" s="8">
        <v>9</v>
      </c>
      <c r="F13" s="8">
        <f>7.2*4</f>
        <v>28.8</v>
      </c>
      <c r="G13" s="9">
        <f>1.315*4</f>
        <v>5.26</v>
      </c>
    </row>
    <row r="14" spans="1:7" ht="30" x14ac:dyDescent="0.25">
      <c r="A14" s="7">
        <v>9</v>
      </c>
      <c r="B14" s="8" t="s">
        <v>8</v>
      </c>
      <c r="C14" s="8" t="s">
        <v>9</v>
      </c>
      <c r="D14" s="8">
        <v>820</v>
      </c>
      <c r="E14" s="8">
        <v>9</v>
      </c>
      <c r="F14" s="8">
        <f>5.7*4</f>
        <v>22.8</v>
      </c>
      <c r="G14" s="9">
        <f>1.041*4</f>
        <v>4.1639999999999997</v>
      </c>
    </row>
    <row r="15" spans="1:7" ht="30" x14ac:dyDescent="0.25">
      <c r="A15" s="7">
        <v>10</v>
      </c>
      <c r="B15" s="8" t="s">
        <v>8</v>
      </c>
      <c r="C15" s="8" t="s">
        <v>9</v>
      </c>
      <c r="D15" s="8">
        <v>820</v>
      </c>
      <c r="E15" s="8">
        <v>9</v>
      </c>
      <c r="F15" s="10">
        <f>G15/(3.142*0.82*0.009*7.85)</f>
        <v>36.808032475188675</v>
      </c>
      <c r="G15" s="9">
        <v>6.7</v>
      </c>
    </row>
    <row r="16" spans="1:7" ht="30" x14ac:dyDescent="0.25">
      <c r="A16" s="7">
        <v>11</v>
      </c>
      <c r="B16" s="8" t="s">
        <v>8</v>
      </c>
      <c r="C16" s="8" t="s">
        <v>9</v>
      </c>
      <c r="D16" s="8">
        <v>426</v>
      </c>
      <c r="E16" s="8">
        <v>9</v>
      </c>
      <c r="F16" s="10">
        <f>G16/(3.142*0.426*0.009*7.85)</f>
        <v>12.235040547442541</v>
      </c>
      <c r="G16" s="9">
        <v>1.157</v>
      </c>
    </row>
    <row r="17" spans="1:7" ht="30" x14ac:dyDescent="0.25">
      <c r="A17" s="7">
        <v>12</v>
      </c>
      <c r="B17" s="8" t="s">
        <v>8</v>
      </c>
      <c r="C17" s="8" t="s">
        <v>9</v>
      </c>
      <c r="D17" s="8">
        <v>820</v>
      </c>
      <c r="E17" s="8">
        <v>9</v>
      </c>
      <c r="F17" s="8">
        <f>6.9*4</f>
        <v>27.6</v>
      </c>
      <c r="G17" s="9">
        <f>1.26*4</f>
        <v>5.04</v>
      </c>
    </row>
    <row r="18" spans="1:7" ht="30" x14ac:dyDescent="0.25">
      <c r="A18" s="7">
        <v>13</v>
      </c>
      <c r="B18" s="8" t="s">
        <v>8</v>
      </c>
      <c r="C18" s="8" t="s">
        <v>9</v>
      </c>
      <c r="D18" s="8">
        <v>820</v>
      </c>
      <c r="E18" s="8">
        <v>9</v>
      </c>
      <c r="F18" s="8">
        <f>7.2*4</f>
        <v>28.8</v>
      </c>
      <c r="G18" s="9">
        <f>1.315*4</f>
        <v>5.26</v>
      </c>
    </row>
    <row r="19" spans="1:7" ht="30.75" thickBot="1" x14ac:dyDescent="0.3">
      <c r="A19" s="17">
        <v>14</v>
      </c>
      <c r="B19" s="18" t="s">
        <v>8</v>
      </c>
      <c r="C19" s="18" t="s">
        <v>9</v>
      </c>
      <c r="D19" s="18">
        <v>820</v>
      </c>
      <c r="E19" s="18">
        <v>9</v>
      </c>
      <c r="F19" s="18">
        <f>5.7*4</f>
        <v>22.8</v>
      </c>
      <c r="G19" s="30">
        <f>1.041*4</f>
        <v>4.1639999999999997</v>
      </c>
    </row>
    <row r="20" spans="1:7" ht="16.5" thickBot="1" x14ac:dyDescent="0.3">
      <c r="A20" s="25" t="s">
        <v>11</v>
      </c>
      <c r="B20" s="3"/>
      <c r="C20" s="3"/>
      <c r="D20" s="3"/>
      <c r="E20" s="3"/>
      <c r="F20" s="3"/>
      <c r="G20" s="28">
        <f>SUM(G10:G19)</f>
        <v>44.149000000000001</v>
      </c>
    </row>
    <row r="21" spans="1:7" ht="30.75" thickBot="1" x14ac:dyDescent="0.3">
      <c r="A21" s="31">
        <v>15</v>
      </c>
      <c r="B21" s="32" t="s">
        <v>8</v>
      </c>
      <c r="C21" s="32" t="s">
        <v>9</v>
      </c>
      <c r="D21" s="32">
        <v>1020</v>
      </c>
      <c r="E21" s="32">
        <v>10</v>
      </c>
      <c r="F21" s="33">
        <f>G21/(3.142*1.02*0.01*7.85)</f>
        <v>2.3133799936513224</v>
      </c>
      <c r="G21" s="34">
        <v>0.58199999999999996</v>
      </c>
    </row>
    <row r="22" spans="1:7" ht="16.5" thickBot="1" x14ac:dyDescent="0.3">
      <c r="A22" s="29" t="s">
        <v>12</v>
      </c>
      <c r="B22" s="35"/>
      <c r="C22" s="35"/>
      <c r="D22" s="35"/>
      <c r="E22" s="35"/>
      <c r="F22" s="36"/>
      <c r="G22" s="28">
        <f>SUM(G21)</f>
        <v>0.58199999999999996</v>
      </c>
    </row>
    <row r="23" spans="1:7" ht="30" x14ac:dyDescent="0.25">
      <c r="A23" s="19">
        <v>16</v>
      </c>
      <c r="B23" s="20" t="s">
        <v>8</v>
      </c>
      <c r="C23" s="20" t="s">
        <v>9</v>
      </c>
      <c r="D23" s="20">
        <v>1220</v>
      </c>
      <c r="E23" s="20">
        <v>11</v>
      </c>
      <c r="F23" s="23">
        <f>G23/(3.142*1.22*0.011*7.85)</f>
        <v>2.1510556211805434</v>
      </c>
      <c r="G23" s="21">
        <v>0.71199999999999997</v>
      </c>
    </row>
    <row r="24" spans="1:7" ht="30" x14ac:dyDescent="0.25">
      <c r="A24" s="7">
        <v>17</v>
      </c>
      <c r="B24" s="8" t="s">
        <v>8</v>
      </c>
      <c r="C24" s="8" t="s">
        <v>9</v>
      </c>
      <c r="D24" s="8">
        <v>1220</v>
      </c>
      <c r="E24" s="8">
        <v>11</v>
      </c>
      <c r="F24" s="8">
        <f>6.9*4</f>
        <v>27.6</v>
      </c>
      <c r="G24" s="9">
        <f>2.297*4</f>
        <v>9.1880000000000006</v>
      </c>
    </row>
    <row r="25" spans="1:7" ht="30" x14ac:dyDescent="0.25">
      <c r="A25" s="7">
        <v>18</v>
      </c>
      <c r="B25" s="8" t="s">
        <v>8</v>
      </c>
      <c r="C25" s="8" t="s">
        <v>9</v>
      </c>
      <c r="D25" s="8">
        <v>1220</v>
      </c>
      <c r="E25" s="8">
        <v>11</v>
      </c>
      <c r="F25" s="8">
        <f>7.2*8</f>
        <v>57.6</v>
      </c>
      <c r="G25" s="9">
        <f>2.397*8</f>
        <v>19.175999999999998</v>
      </c>
    </row>
    <row r="26" spans="1:7" ht="30" x14ac:dyDescent="0.25">
      <c r="A26" s="7">
        <v>19</v>
      </c>
      <c r="B26" s="8" t="s">
        <v>8</v>
      </c>
      <c r="C26" s="8" t="s">
        <v>9</v>
      </c>
      <c r="D26" s="8">
        <v>1220</v>
      </c>
      <c r="E26" s="8">
        <v>11</v>
      </c>
      <c r="F26" s="8">
        <f>5.45*4</f>
        <v>21.8</v>
      </c>
      <c r="G26" s="9">
        <f>1.814*4</f>
        <v>7.2560000000000002</v>
      </c>
    </row>
    <row r="27" spans="1:7" ht="30" x14ac:dyDescent="0.25">
      <c r="A27" s="7">
        <v>20</v>
      </c>
      <c r="B27" s="8" t="s">
        <v>8</v>
      </c>
      <c r="C27" s="8" t="s">
        <v>9</v>
      </c>
      <c r="D27" s="8">
        <v>1220</v>
      </c>
      <c r="E27" s="8">
        <v>11</v>
      </c>
      <c r="F27" s="10">
        <f>G27/(3.142*1.22*0.011*7.85)</f>
        <v>2.1510556211805434</v>
      </c>
      <c r="G27" s="9">
        <v>0.71199999999999997</v>
      </c>
    </row>
    <row r="28" spans="1:7" ht="30" x14ac:dyDescent="0.25">
      <c r="A28" s="7">
        <v>21</v>
      </c>
      <c r="B28" s="8" t="s">
        <v>8</v>
      </c>
      <c r="C28" s="8" t="s">
        <v>9</v>
      </c>
      <c r="D28" s="8">
        <v>1220</v>
      </c>
      <c r="E28" s="8">
        <v>11</v>
      </c>
      <c r="F28" s="8">
        <f>6.9*4</f>
        <v>27.6</v>
      </c>
      <c r="G28" s="9">
        <f>2.297*4</f>
        <v>9.1880000000000006</v>
      </c>
    </row>
    <row r="29" spans="1:7" ht="30" x14ac:dyDescent="0.25">
      <c r="A29" s="7">
        <v>22</v>
      </c>
      <c r="B29" s="8" t="s">
        <v>8</v>
      </c>
      <c r="C29" s="8" t="s">
        <v>9</v>
      </c>
      <c r="D29" s="8">
        <v>1220</v>
      </c>
      <c r="E29" s="8">
        <v>11</v>
      </c>
      <c r="F29" s="8">
        <f>7.2*8</f>
        <v>57.6</v>
      </c>
      <c r="G29" s="9">
        <f>2.397*8</f>
        <v>19.175999999999998</v>
      </c>
    </row>
    <row r="30" spans="1:7" ht="30.75" thickBot="1" x14ac:dyDescent="0.3">
      <c r="A30" s="17">
        <v>23</v>
      </c>
      <c r="B30" s="18" t="s">
        <v>8</v>
      </c>
      <c r="C30" s="18" t="s">
        <v>9</v>
      </c>
      <c r="D30" s="18">
        <v>1220</v>
      </c>
      <c r="E30" s="18">
        <v>11</v>
      </c>
      <c r="F30" s="18">
        <f>5.45*4</f>
        <v>21.8</v>
      </c>
      <c r="G30" s="30">
        <f>1.814*4</f>
        <v>7.2560000000000002</v>
      </c>
    </row>
    <row r="31" spans="1:7" ht="16.5" thickBot="1" x14ac:dyDescent="0.3">
      <c r="A31" s="29" t="s">
        <v>13</v>
      </c>
      <c r="B31" s="3"/>
      <c r="C31" s="3"/>
      <c r="D31" s="3"/>
      <c r="E31" s="3"/>
      <c r="F31" s="3"/>
      <c r="G31" s="28">
        <f>SUM(G23:G30)</f>
        <v>72.664000000000001</v>
      </c>
    </row>
    <row r="32" spans="1:7" ht="30" x14ac:dyDescent="0.25">
      <c r="A32" s="19">
        <v>24</v>
      </c>
      <c r="B32" s="20" t="s">
        <v>8</v>
      </c>
      <c r="C32" s="20" t="s">
        <v>9</v>
      </c>
      <c r="D32" s="20">
        <v>1620</v>
      </c>
      <c r="E32" s="20">
        <v>14</v>
      </c>
      <c r="F32" s="20">
        <f>6.9*4</f>
        <v>27.6</v>
      </c>
      <c r="G32" s="21">
        <f>3.883*4</f>
        <v>15.532</v>
      </c>
    </row>
    <row r="33" spans="1:7" ht="30" x14ac:dyDescent="0.25">
      <c r="A33" s="7">
        <v>25</v>
      </c>
      <c r="B33" s="8" t="s">
        <v>8</v>
      </c>
      <c r="C33" s="8" t="s">
        <v>9</v>
      </c>
      <c r="D33" s="8">
        <v>1620</v>
      </c>
      <c r="E33" s="8">
        <v>14</v>
      </c>
      <c r="F33" s="8">
        <f>7.2*8</f>
        <v>57.6</v>
      </c>
      <c r="G33" s="9">
        <f>4.052*8</f>
        <v>32.415999999999997</v>
      </c>
    </row>
    <row r="34" spans="1:7" ht="30" x14ac:dyDescent="0.25">
      <c r="A34" s="7">
        <v>26</v>
      </c>
      <c r="B34" s="8" t="s">
        <v>8</v>
      </c>
      <c r="C34" s="8" t="s">
        <v>9</v>
      </c>
      <c r="D34" s="8">
        <v>1620</v>
      </c>
      <c r="E34" s="8">
        <v>14</v>
      </c>
      <c r="F34" s="8">
        <f>4.45*4</f>
        <v>17.8</v>
      </c>
      <c r="G34" s="9">
        <f>2.504*4</f>
        <v>10.016</v>
      </c>
    </row>
    <row r="35" spans="1:7" ht="30" x14ac:dyDescent="0.25">
      <c r="A35" s="7">
        <v>27</v>
      </c>
      <c r="B35" s="8" t="s">
        <v>8</v>
      </c>
      <c r="C35" s="8" t="s">
        <v>9</v>
      </c>
      <c r="D35" s="8">
        <v>1620</v>
      </c>
      <c r="E35" s="8">
        <v>14</v>
      </c>
      <c r="F35" s="8">
        <f>6.9*4</f>
        <v>27.6</v>
      </c>
      <c r="G35" s="9">
        <f>3.883*4</f>
        <v>15.532</v>
      </c>
    </row>
    <row r="36" spans="1:7" ht="30" x14ac:dyDescent="0.25">
      <c r="A36" s="7">
        <v>28</v>
      </c>
      <c r="B36" s="8" t="s">
        <v>8</v>
      </c>
      <c r="C36" s="8" t="s">
        <v>9</v>
      </c>
      <c r="D36" s="8">
        <v>1620</v>
      </c>
      <c r="E36" s="8">
        <v>14</v>
      </c>
      <c r="F36" s="8">
        <f>7.2*8</f>
        <v>57.6</v>
      </c>
      <c r="G36" s="9">
        <f>4.052*8</f>
        <v>32.415999999999997</v>
      </c>
    </row>
    <row r="37" spans="1:7" ht="30.75" thickBot="1" x14ac:dyDescent="0.3">
      <c r="A37" s="17">
        <v>27</v>
      </c>
      <c r="B37" s="18" t="s">
        <v>8</v>
      </c>
      <c r="C37" s="18" t="s">
        <v>9</v>
      </c>
      <c r="D37" s="18">
        <v>1620</v>
      </c>
      <c r="E37" s="18">
        <v>14</v>
      </c>
      <c r="F37" s="18">
        <f>4.45*4</f>
        <v>17.8</v>
      </c>
      <c r="G37" s="30">
        <f>2.504*4</f>
        <v>10.016</v>
      </c>
    </row>
    <row r="38" spans="1:7" ht="16.5" thickBot="1" x14ac:dyDescent="0.3">
      <c r="A38" s="29" t="s">
        <v>14</v>
      </c>
      <c r="B38" s="3"/>
      <c r="C38" s="3"/>
      <c r="D38" s="3"/>
      <c r="E38" s="3"/>
      <c r="F38" s="3"/>
      <c r="G38" s="28">
        <f>SUM(G32:G37)</f>
        <v>115.928</v>
      </c>
    </row>
    <row r="39" spans="1:7" ht="30" x14ac:dyDescent="0.25">
      <c r="A39" s="19">
        <v>1</v>
      </c>
      <c r="B39" s="20" t="s">
        <v>8</v>
      </c>
      <c r="C39" s="20" t="s">
        <v>9</v>
      </c>
      <c r="D39" s="20">
        <v>2640</v>
      </c>
      <c r="E39" s="20">
        <v>16</v>
      </c>
      <c r="F39" s="23">
        <f>G39/(3.142*2.64*0.016*7.85)</f>
        <v>73.674677809078389</v>
      </c>
      <c r="G39" s="21">
        <v>76.757000000000005</v>
      </c>
    </row>
    <row r="40" spans="1:7" ht="30" x14ac:dyDescent="0.25">
      <c r="A40" s="7">
        <v>2</v>
      </c>
      <c r="B40" s="8" t="s">
        <v>8</v>
      </c>
      <c r="C40" s="8" t="s">
        <v>9</v>
      </c>
      <c r="D40" s="8">
        <v>2240</v>
      </c>
      <c r="E40" s="8">
        <v>16</v>
      </c>
      <c r="F40" s="10">
        <f>G40/(3.142*2.24*0.016*7.85)</f>
        <v>114.11420507561701</v>
      </c>
      <c r="G40" s="9">
        <v>100.875</v>
      </c>
    </row>
    <row r="41" spans="1:7" ht="30" x14ac:dyDescent="0.25">
      <c r="A41" s="7">
        <v>18</v>
      </c>
      <c r="B41" s="8" t="s">
        <v>8</v>
      </c>
      <c r="C41" s="8" t="s">
        <v>9</v>
      </c>
      <c r="D41" s="8">
        <v>2640</v>
      </c>
      <c r="E41" s="8">
        <v>16</v>
      </c>
      <c r="F41" s="10">
        <f>G41/(3.142*2.64*0.016*7.85)</f>
        <v>73.790818825727001</v>
      </c>
      <c r="G41" s="9">
        <v>76.878</v>
      </c>
    </row>
    <row r="42" spans="1:7" ht="30.75" thickBot="1" x14ac:dyDescent="0.3">
      <c r="A42" s="14">
        <v>19</v>
      </c>
      <c r="B42" s="11" t="s">
        <v>8</v>
      </c>
      <c r="C42" s="11" t="s">
        <v>9</v>
      </c>
      <c r="D42" s="11">
        <v>2240</v>
      </c>
      <c r="E42" s="11">
        <v>16</v>
      </c>
      <c r="F42" s="16">
        <f>G42/(3.142*2.24*0.016*7.85)</f>
        <v>114.11420507561701</v>
      </c>
      <c r="G42" s="12">
        <v>100.875</v>
      </c>
    </row>
    <row r="43" spans="1:7" ht="16.5" thickBot="1" x14ac:dyDescent="0.3">
      <c r="A43" s="29" t="s">
        <v>15</v>
      </c>
      <c r="B43" s="24"/>
      <c r="C43" s="24"/>
      <c r="D43" s="24"/>
      <c r="E43" s="24"/>
      <c r="F43" s="24"/>
      <c r="G43" s="37">
        <f>SUM(G39:G42)</f>
        <v>355.38499999999999</v>
      </c>
    </row>
  </sheetData>
  <autoFilter ref="A4:G42">
    <sortState ref="A5:G37">
      <sortCondition ref="E5"/>
    </sortState>
  </autoFilter>
  <mergeCells count="1"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22B1847A258E459429CB00D4354417" ma:contentTypeVersion="8" ma:contentTypeDescription="Create a new document." ma:contentTypeScope="" ma:versionID="4e069b3091fbd10b97edac4fd19cf147">
  <xsd:schema xmlns:xsd="http://www.w3.org/2001/XMLSchema" xmlns:xs="http://www.w3.org/2001/XMLSchema" xmlns:p="http://schemas.microsoft.com/office/2006/metadata/properties" xmlns:ns3="1155d8f2-8f6d-4113-bbff-be58d1cdb4ce" targetNamespace="http://schemas.microsoft.com/office/2006/metadata/properties" ma:root="true" ma:fieldsID="70ee1b7f3f48fbf20e718484f4057b55" ns3:_="">
    <xsd:import namespace="1155d8f2-8f6d-4113-bbff-be58d1cdb4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5d8f2-8f6d-4113-bbff-be58d1cdb4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9CF918-82A3-4ED2-8404-B12F28F990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C279C1-4D07-410F-8909-424724768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55d8f2-8f6d-4113-bbff-be58d1cdb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BA99DE-E5A1-478C-B174-77124DEB3C38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155d8f2-8f6d-4113-bbff-be58d1cdb4c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2900 Pipe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Subhendu Mukherjee</dc:creator>
  <cp:lastModifiedBy>Subhendu Mukherjee</cp:lastModifiedBy>
  <dcterms:created xsi:type="dcterms:W3CDTF">2021-10-26T08:36:30Z</dcterms:created>
  <dcterms:modified xsi:type="dcterms:W3CDTF">2021-10-26T09:06:55Z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0x0101009722B1847A258E459429CB00D4354417</vt:lpwstr>
  </property>
</Properties>
</file>