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bika\AppData\Local\Microsoft\Windows\Temporary Internet Files\Content.Outlook\ST6X10QB\"/>
    </mc:Choice>
  </mc:AlternateContent>
  <bookViews>
    <workbookView xWindow="0" yWindow="0" windowWidth="28800" windowHeight="12435"/>
  </bookViews>
  <sheets>
    <sheet name="RFQ Aluminium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J24" i="1"/>
  <c r="H24" i="1"/>
  <c r="J23" i="1"/>
  <c r="H23" i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J15" i="1"/>
  <c r="J14" i="1"/>
  <c r="G13" i="1"/>
  <c r="F13" i="1"/>
  <c r="E13" i="1"/>
  <c r="G12" i="1"/>
  <c r="F12" i="1"/>
  <c r="E12" i="1"/>
  <c r="G11" i="1"/>
  <c r="F11" i="1"/>
  <c r="E11" i="1"/>
  <c r="G10" i="1"/>
  <c r="F10" i="1"/>
  <c r="E10" i="1"/>
  <c r="H10" i="1" s="1"/>
  <c r="J10" i="1" s="1"/>
  <c r="G9" i="1"/>
  <c r="F9" i="1"/>
  <c r="E9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G8" i="1"/>
  <c r="F8" i="1"/>
  <c r="E8" i="1"/>
  <c r="H12" i="1" l="1"/>
  <c r="J12" i="1" s="1"/>
  <c r="H8" i="1"/>
  <c r="J8" i="1" s="1"/>
  <c r="H11" i="1"/>
  <c r="J11" i="1" s="1"/>
  <c r="H9" i="1"/>
  <c r="J9" i="1" s="1"/>
  <c r="H13" i="1"/>
  <c r="J13" i="1" s="1"/>
  <c r="J26" i="1" l="1"/>
</calcChain>
</file>

<file path=xl/sharedStrings.xml><?xml version="1.0" encoding="utf-8"?>
<sst xmlns="http://schemas.openxmlformats.org/spreadsheetml/2006/main" count="58" uniqueCount="39">
  <si>
    <t>SR. No.</t>
  </si>
  <si>
    <t>ITEM DESCRIPTION</t>
  </si>
  <si>
    <t>MATERIAL GRADE</t>
  </si>
  <si>
    <t>WIDTH (MM)</t>
  </si>
  <si>
    <t>LENGTH (MM)</t>
  </si>
  <si>
    <t>THK (MM)</t>
  </si>
  <si>
    <t>UNIT WEIGHT (Kg) Approx.</t>
  </si>
  <si>
    <t>QTY</t>
  </si>
  <si>
    <t>APPROX. TOTAL WEIGHT (KG)</t>
  </si>
  <si>
    <t xml:space="preserve">REMARK </t>
  </si>
  <si>
    <t>BAR- Rectangle</t>
  </si>
  <si>
    <t>GR 1370 ALUM</t>
  </si>
  <si>
    <t>BAR</t>
  </si>
  <si>
    <t>Plate Arrangement 1
(Flexible Pack - 03)</t>
  </si>
  <si>
    <t>as per DWG.</t>
  </si>
  <si>
    <t>4 Set 
(15 no pack each)</t>
  </si>
  <si>
    <t>Dimesnion - As per Drawing (03)
(Each pack consist of 40 nos of 0.5 mm Sheet) for total 15 Packs</t>
  </si>
  <si>
    <t>Plate Arrangement 2
(Flexible Pack -04)</t>
  </si>
  <si>
    <t>4 Set 
(20 no pack each)</t>
  </si>
  <si>
    <t>Dimesnion - As per Drawing (04)
(Each pack consist of 40 nos of 0.5 mm Sheet) for total 20 Packs</t>
  </si>
  <si>
    <t>PLATE- 10 mm</t>
  </si>
  <si>
    <t xml:space="preserve">GR 1370 ALUM </t>
  </si>
  <si>
    <t>PLATE - 20 mm</t>
  </si>
  <si>
    <t>PLATE- 30 mm</t>
  </si>
  <si>
    <t>PLATE- 32 mm</t>
  </si>
  <si>
    <t>PLATE- 40 mm</t>
  </si>
  <si>
    <t>PLATE- 50 mm</t>
  </si>
  <si>
    <t>Flat Bar -10 mm</t>
  </si>
  <si>
    <t>Flat Bar- 10 mm</t>
  </si>
  <si>
    <t>Flat Bar- 5 mm</t>
  </si>
  <si>
    <t xml:space="preserve">PROJECT : </t>
  </si>
  <si>
    <t xml:space="preserve">END USER: </t>
  </si>
  <si>
    <t>ALBA</t>
  </si>
  <si>
    <t>FABRICATE &amp; SUPPLY OF BUS BAR</t>
  </si>
  <si>
    <t>TOTAL WEIGHT (Approx.)</t>
  </si>
  <si>
    <t>LOCATION:</t>
  </si>
  <si>
    <t>BAHRAIN</t>
  </si>
  <si>
    <t>UNIT RATE 
(PER KG)</t>
  </si>
  <si>
    <t xml:space="preserve">TOTAL AMOUNT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</si>
</sst>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/>
    </xf>
    <xf numFmtId="43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0" fillId="0" borderId="1" xfId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1" applyNumberFormat="1" applyFont="1" applyBorder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43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.0%20DRIVE%20(G)\1.0%20AMBY\1.0%20WORK\2021\E-21301=%20ALBA%20Busbar\BUS%20BAR%20B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TO"/>
      <sheetName val="RFQ Aluminium"/>
      <sheetName val="Sheet2"/>
      <sheetName val="Fastners BOM"/>
    </sheetNames>
    <sheetDataSet>
      <sheetData sheetId="0">
        <row r="131">
          <cell r="Q131">
            <v>800</v>
          </cell>
          <cell r="R131">
            <v>850</v>
          </cell>
        </row>
        <row r="132">
          <cell r="Q132">
            <v>380</v>
          </cell>
          <cell r="R132">
            <v>850</v>
          </cell>
        </row>
        <row r="133">
          <cell r="Q133">
            <v>100</v>
          </cell>
          <cell r="R133">
            <v>200</v>
          </cell>
        </row>
        <row r="134">
          <cell r="Q134">
            <v>420</v>
          </cell>
          <cell r="R134">
            <v>755</v>
          </cell>
        </row>
        <row r="135">
          <cell r="Q135">
            <v>850</v>
          </cell>
          <cell r="R135">
            <v>900</v>
          </cell>
        </row>
        <row r="136">
          <cell r="Q136">
            <v>850</v>
          </cell>
          <cell r="R136">
            <v>1409</v>
          </cell>
        </row>
        <row r="146">
          <cell r="X146">
            <v>36.72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workbookViewId="0">
      <selection activeCell="B15" sqref="B15"/>
    </sheetView>
  </sheetViews>
  <sheetFormatPr defaultRowHeight="15" x14ac:dyDescent="0.25"/>
  <cols>
    <col min="1" max="1" width="10.42578125" style="6" customWidth="1"/>
    <col min="2" max="2" width="24.28515625" style="6" customWidth="1"/>
    <col min="3" max="3" width="15.5703125" style="6" customWidth="1"/>
    <col min="4" max="4" width="11.5703125" style="6" hidden="1" customWidth="1"/>
    <col min="5" max="5" width="9.140625" style="6"/>
    <col min="6" max="6" width="12.42578125" style="6" customWidth="1"/>
    <col min="7" max="7" width="9.140625" style="6"/>
    <col min="8" max="8" width="15.28515625" style="6" customWidth="1"/>
    <col min="9" max="9" width="16.42578125" style="16" bestFit="1" customWidth="1"/>
    <col min="10" max="12" width="15" style="6" customWidth="1"/>
    <col min="13" max="13" width="31.7109375" style="6" customWidth="1"/>
    <col min="14" max="16384" width="9.140625" style="6"/>
  </cols>
  <sheetData>
    <row r="2" spans="1:13" x14ac:dyDescent="0.25">
      <c r="A2" s="17" t="s">
        <v>30</v>
      </c>
      <c r="B2" s="17" t="s">
        <v>33</v>
      </c>
    </row>
    <row r="3" spans="1:13" x14ac:dyDescent="0.25">
      <c r="A3" s="17" t="s">
        <v>31</v>
      </c>
      <c r="B3" s="17" t="s">
        <v>32</v>
      </c>
    </row>
    <row r="4" spans="1:13" x14ac:dyDescent="0.25">
      <c r="A4" s="17" t="s">
        <v>35</v>
      </c>
      <c r="B4" s="17" t="s">
        <v>36</v>
      </c>
    </row>
    <row r="6" spans="1:13" s="2" customFormat="1" ht="30" x14ac:dyDescent="0.25">
      <c r="A6" s="1" t="s">
        <v>0</v>
      </c>
      <c r="B6" s="1" t="s">
        <v>1</v>
      </c>
      <c r="C6" s="1" t="s">
        <v>2</v>
      </c>
      <c r="D6" s="1"/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37</v>
      </c>
      <c r="L6" s="1" t="s">
        <v>38</v>
      </c>
      <c r="M6" s="1" t="s">
        <v>9</v>
      </c>
    </row>
    <row r="7" spans="1:13" x14ac:dyDescent="0.25">
      <c r="A7" s="3"/>
      <c r="B7" s="4"/>
      <c r="C7" s="4"/>
      <c r="D7" s="3"/>
      <c r="E7" s="3"/>
      <c r="F7" s="3"/>
      <c r="G7" s="3"/>
      <c r="H7" s="4"/>
      <c r="I7" s="5"/>
      <c r="J7" s="4"/>
      <c r="K7" s="4"/>
      <c r="L7" s="4"/>
      <c r="M7" s="3"/>
    </row>
    <row r="8" spans="1:13" x14ac:dyDescent="0.25">
      <c r="A8" s="7">
        <v>1</v>
      </c>
      <c r="B8" s="4" t="s">
        <v>10</v>
      </c>
      <c r="C8" s="8" t="s">
        <v>11</v>
      </c>
      <c r="D8" s="3"/>
      <c r="E8" s="3">
        <f>[1]MTO!Q131</f>
        <v>800</v>
      </c>
      <c r="F8" s="3">
        <f>[1]MTO!R131</f>
        <v>850</v>
      </c>
      <c r="G8" s="9">
        <f>200+10</f>
        <v>210</v>
      </c>
      <c r="H8" s="4">
        <f t="shared" ref="H8:H13" si="0">E8*F8*G8*10^-6*2.7</f>
        <v>385.56</v>
      </c>
      <c r="I8" s="5">
        <v>4</v>
      </c>
      <c r="J8" s="4">
        <f>I8*H8</f>
        <v>1542.24</v>
      </c>
      <c r="K8" s="4"/>
      <c r="L8" s="4"/>
      <c r="M8" s="3"/>
    </row>
    <row r="9" spans="1:13" x14ac:dyDescent="0.25">
      <c r="A9" s="7">
        <f>+A8+1</f>
        <v>2</v>
      </c>
      <c r="B9" s="4" t="s">
        <v>12</v>
      </c>
      <c r="C9" s="8" t="s">
        <v>11</v>
      </c>
      <c r="D9" s="3"/>
      <c r="E9" s="3">
        <f>[1]MTO!Q132</f>
        <v>380</v>
      </c>
      <c r="F9" s="3">
        <f>[1]MTO!R132</f>
        <v>850</v>
      </c>
      <c r="G9" s="9">
        <f>100+10</f>
        <v>110</v>
      </c>
      <c r="H9" s="4">
        <f t="shared" si="0"/>
        <v>95.931000000000012</v>
      </c>
      <c r="I9" s="5">
        <v>4</v>
      </c>
      <c r="J9" s="4">
        <f t="shared" ref="J9:J13" si="1">I9*H9</f>
        <v>383.72400000000005</v>
      </c>
      <c r="K9" s="4"/>
      <c r="L9" s="4"/>
      <c r="M9" s="3"/>
    </row>
    <row r="10" spans="1:13" x14ac:dyDescent="0.25">
      <c r="A10" s="7">
        <f t="shared" ref="A10:A24" si="2">+A9+1</f>
        <v>3</v>
      </c>
      <c r="B10" s="4" t="s">
        <v>12</v>
      </c>
      <c r="C10" s="8" t="s">
        <v>11</v>
      </c>
      <c r="D10" s="3"/>
      <c r="E10" s="3">
        <f>[1]MTO!Q133</f>
        <v>100</v>
      </c>
      <c r="F10" s="3">
        <f>[1]MTO!R133</f>
        <v>200</v>
      </c>
      <c r="G10" s="9">
        <f>100+10</f>
        <v>110</v>
      </c>
      <c r="H10" s="4">
        <f t="shared" si="0"/>
        <v>5.9399999999999995</v>
      </c>
      <c r="I10" s="5">
        <v>2</v>
      </c>
      <c r="J10" s="4">
        <f t="shared" si="1"/>
        <v>11.879999999999999</v>
      </c>
      <c r="K10" s="4"/>
      <c r="L10" s="4"/>
      <c r="M10" s="3"/>
    </row>
    <row r="11" spans="1:13" x14ac:dyDescent="0.25">
      <c r="A11" s="7">
        <f t="shared" si="2"/>
        <v>4</v>
      </c>
      <c r="B11" s="4" t="s">
        <v>12</v>
      </c>
      <c r="C11" s="8" t="s">
        <v>11</v>
      </c>
      <c r="D11" s="3"/>
      <c r="E11" s="3">
        <f>[1]MTO!Q134</f>
        <v>420</v>
      </c>
      <c r="F11" s="3">
        <f>[1]MTO!R134</f>
        <v>755</v>
      </c>
      <c r="G11" s="9">
        <f>380+10</f>
        <v>390</v>
      </c>
      <c r="H11" s="4">
        <f t="shared" si="0"/>
        <v>333.90629999999999</v>
      </c>
      <c r="I11" s="5">
        <v>4</v>
      </c>
      <c r="J11" s="4">
        <f t="shared" si="1"/>
        <v>1335.6251999999999</v>
      </c>
      <c r="K11" s="4"/>
      <c r="L11" s="4"/>
      <c r="M11" s="3"/>
    </row>
    <row r="12" spans="1:13" x14ac:dyDescent="0.25">
      <c r="A12" s="7">
        <f t="shared" si="2"/>
        <v>5</v>
      </c>
      <c r="B12" s="4" t="s">
        <v>12</v>
      </c>
      <c r="C12" s="8" t="s">
        <v>11</v>
      </c>
      <c r="D12" s="3"/>
      <c r="E12" s="3">
        <f>[1]MTO!Q135</f>
        <v>850</v>
      </c>
      <c r="F12" s="3">
        <f>[1]MTO!R135</f>
        <v>900</v>
      </c>
      <c r="G12" s="9">
        <f>450+10</f>
        <v>460</v>
      </c>
      <c r="H12" s="4">
        <f t="shared" si="0"/>
        <v>950.13</v>
      </c>
      <c r="I12" s="5">
        <v>4</v>
      </c>
      <c r="J12" s="4">
        <f t="shared" si="1"/>
        <v>3800.52</v>
      </c>
      <c r="K12" s="4"/>
      <c r="L12" s="4"/>
      <c r="M12" s="3"/>
    </row>
    <row r="13" spans="1:13" x14ac:dyDescent="0.25">
      <c r="A13" s="7">
        <f t="shared" si="2"/>
        <v>6</v>
      </c>
      <c r="B13" s="4" t="s">
        <v>12</v>
      </c>
      <c r="C13" s="8" t="s">
        <v>11</v>
      </c>
      <c r="D13" s="3"/>
      <c r="E13" s="3">
        <f>[1]MTO!Q136</f>
        <v>850</v>
      </c>
      <c r="F13" s="3">
        <f>[1]MTO!R136</f>
        <v>1409</v>
      </c>
      <c r="G13" s="9">
        <f>450+10</f>
        <v>460</v>
      </c>
      <c r="H13" s="4">
        <f t="shared" si="0"/>
        <v>1487.4813000000001</v>
      </c>
      <c r="I13" s="5">
        <v>4</v>
      </c>
      <c r="J13" s="4">
        <f t="shared" si="1"/>
        <v>5949.9252000000006</v>
      </c>
      <c r="K13" s="4"/>
      <c r="L13" s="4"/>
      <c r="M13" s="3"/>
    </row>
    <row r="14" spans="1:13" ht="45" x14ac:dyDescent="0.25">
      <c r="A14" s="7">
        <f t="shared" si="2"/>
        <v>7</v>
      </c>
      <c r="B14" s="10" t="s">
        <v>13</v>
      </c>
      <c r="C14" s="8" t="s">
        <v>11</v>
      </c>
      <c r="D14" s="3"/>
      <c r="E14" s="3">
        <v>850</v>
      </c>
      <c r="F14" s="3" t="s">
        <v>14</v>
      </c>
      <c r="G14" s="11">
        <v>0.5</v>
      </c>
      <c r="H14" s="4">
        <v>568</v>
      </c>
      <c r="I14" s="12" t="s">
        <v>15</v>
      </c>
      <c r="J14" s="4">
        <f>H14*4</f>
        <v>2272</v>
      </c>
      <c r="K14" s="4"/>
      <c r="L14" s="4"/>
      <c r="M14" s="13" t="s">
        <v>16</v>
      </c>
    </row>
    <row r="15" spans="1:13" ht="45" x14ac:dyDescent="0.25">
      <c r="A15" s="7">
        <f t="shared" si="2"/>
        <v>8</v>
      </c>
      <c r="B15" s="10" t="s">
        <v>17</v>
      </c>
      <c r="C15" s="8" t="s">
        <v>11</v>
      </c>
      <c r="D15" s="3"/>
      <c r="E15" s="3">
        <v>850</v>
      </c>
      <c r="F15" s="3">
        <v>515</v>
      </c>
      <c r="G15" s="11">
        <v>0.5</v>
      </c>
      <c r="H15" s="4">
        <v>472.77</v>
      </c>
      <c r="I15" s="12" t="s">
        <v>18</v>
      </c>
      <c r="J15" s="4">
        <f>H15*4</f>
        <v>1891.08</v>
      </c>
      <c r="K15" s="4"/>
      <c r="L15" s="4"/>
      <c r="M15" s="13" t="s">
        <v>19</v>
      </c>
    </row>
    <row r="16" spans="1:13" x14ac:dyDescent="0.25">
      <c r="A16" s="7">
        <f t="shared" si="2"/>
        <v>9</v>
      </c>
      <c r="B16" s="4" t="s">
        <v>20</v>
      </c>
      <c r="C16" s="8" t="s">
        <v>21</v>
      </c>
      <c r="D16" s="3"/>
      <c r="E16" s="3">
        <v>1000</v>
      </c>
      <c r="F16" s="3">
        <v>1000</v>
      </c>
      <c r="G16" s="5">
        <v>10</v>
      </c>
      <c r="H16" s="14">
        <f>E16*F16*G16*10^-6*2.7</f>
        <v>27</v>
      </c>
      <c r="I16" s="5">
        <v>1</v>
      </c>
      <c r="J16" s="4">
        <f>+I16*H16</f>
        <v>27</v>
      </c>
      <c r="K16" s="4"/>
      <c r="L16" s="4"/>
      <c r="M16" s="3"/>
    </row>
    <row r="17" spans="1:13" x14ac:dyDescent="0.25">
      <c r="A17" s="7">
        <f t="shared" si="2"/>
        <v>10</v>
      </c>
      <c r="B17" s="4" t="s">
        <v>22</v>
      </c>
      <c r="C17" s="8" t="s">
        <v>11</v>
      </c>
      <c r="D17" s="3"/>
      <c r="E17" s="3">
        <v>2000</v>
      </c>
      <c r="F17" s="3">
        <v>6000</v>
      </c>
      <c r="G17" s="5">
        <v>20</v>
      </c>
      <c r="H17" s="14">
        <f t="shared" ref="H17:H21" si="3">E17*F17*G17*10^-6*2.7</f>
        <v>648</v>
      </c>
      <c r="I17" s="5">
        <v>2</v>
      </c>
      <c r="J17" s="4">
        <f t="shared" ref="J17:J21" si="4">+I17*H17</f>
        <v>1296</v>
      </c>
      <c r="K17" s="4"/>
      <c r="L17" s="4"/>
      <c r="M17" s="3"/>
    </row>
    <row r="18" spans="1:13" x14ac:dyDescent="0.25">
      <c r="A18" s="7">
        <f t="shared" si="2"/>
        <v>11</v>
      </c>
      <c r="B18" s="4" t="s">
        <v>23</v>
      </c>
      <c r="C18" s="8" t="s">
        <v>11</v>
      </c>
      <c r="D18" s="3"/>
      <c r="E18" s="3">
        <v>1000</v>
      </c>
      <c r="F18" s="3">
        <v>1000</v>
      </c>
      <c r="G18" s="5">
        <v>30</v>
      </c>
      <c r="H18" s="14">
        <f t="shared" si="3"/>
        <v>81</v>
      </c>
      <c r="I18" s="5">
        <v>1</v>
      </c>
      <c r="J18" s="4">
        <f t="shared" si="4"/>
        <v>81</v>
      </c>
      <c r="K18" s="4"/>
      <c r="L18" s="4"/>
      <c r="M18" s="3"/>
    </row>
    <row r="19" spans="1:13" x14ac:dyDescent="0.25">
      <c r="A19" s="7">
        <f t="shared" si="2"/>
        <v>12</v>
      </c>
      <c r="B19" s="4" t="s">
        <v>24</v>
      </c>
      <c r="C19" s="8" t="s">
        <v>11</v>
      </c>
      <c r="D19" s="3"/>
      <c r="E19" s="3">
        <v>1000</v>
      </c>
      <c r="F19" s="3">
        <v>1000</v>
      </c>
      <c r="G19" s="5">
        <v>32</v>
      </c>
      <c r="H19" s="14">
        <f t="shared" si="3"/>
        <v>86.4</v>
      </c>
      <c r="I19" s="5">
        <v>1</v>
      </c>
      <c r="J19" s="4">
        <f t="shared" si="4"/>
        <v>86.4</v>
      </c>
      <c r="K19" s="4"/>
      <c r="L19" s="4"/>
      <c r="M19" s="3"/>
    </row>
    <row r="20" spans="1:13" x14ac:dyDescent="0.25">
      <c r="A20" s="7">
        <f t="shared" si="2"/>
        <v>13</v>
      </c>
      <c r="B20" s="4" t="s">
        <v>25</v>
      </c>
      <c r="C20" s="8" t="s">
        <v>21</v>
      </c>
      <c r="D20" s="3"/>
      <c r="E20" s="3">
        <v>1000</v>
      </c>
      <c r="F20" s="3">
        <v>1000</v>
      </c>
      <c r="G20" s="5">
        <v>40</v>
      </c>
      <c r="H20" s="14">
        <f t="shared" si="3"/>
        <v>108</v>
      </c>
      <c r="I20" s="5">
        <v>1</v>
      </c>
      <c r="J20" s="4">
        <f t="shared" si="4"/>
        <v>108</v>
      </c>
      <c r="K20" s="4"/>
      <c r="L20" s="4"/>
      <c r="M20" s="3"/>
    </row>
    <row r="21" spans="1:13" x14ac:dyDescent="0.25">
      <c r="A21" s="7">
        <f t="shared" si="2"/>
        <v>14</v>
      </c>
      <c r="B21" s="4" t="s">
        <v>26</v>
      </c>
      <c r="C21" s="8" t="s">
        <v>21</v>
      </c>
      <c r="D21" s="3"/>
      <c r="E21" s="3">
        <v>2000</v>
      </c>
      <c r="F21" s="3">
        <v>3000</v>
      </c>
      <c r="G21" s="5">
        <v>50</v>
      </c>
      <c r="H21" s="14">
        <f t="shared" si="3"/>
        <v>810</v>
      </c>
      <c r="I21" s="5">
        <v>1</v>
      </c>
      <c r="J21" s="4">
        <f t="shared" si="4"/>
        <v>810</v>
      </c>
      <c r="K21" s="4"/>
      <c r="L21" s="4"/>
      <c r="M21" s="3"/>
    </row>
    <row r="22" spans="1:13" x14ac:dyDescent="0.25">
      <c r="A22" s="7">
        <f t="shared" si="2"/>
        <v>15</v>
      </c>
      <c r="B22" s="4" t="s">
        <v>27</v>
      </c>
      <c r="C22" s="8" t="s">
        <v>11</v>
      </c>
      <c r="D22" s="3"/>
      <c r="E22" s="3">
        <v>50</v>
      </c>
      <c r="F22" s="14">
        <v>6000</v>
      </c>
      <c r="G22" s="5">
        <v>10</v>
      </c>
      <c r="H22" s="4">
        <f>E22*F22*G22*10^-6*2.7</f>
        <v>8.1000000000000014</v>
      </c>
      <c r="I22" s="5">
        <v>10</v>
      </c>
      <c r="J22" s="15">
        <f>+I22*H22</f>
        <v>81.000000000000014</v>
      </c>
      <c r="K22" s="15"/>
      <c r="L22" s="15"/>
      <c r="M22" s="3"/>
    </row>
    <row r="23" spans="1:13" x14ac:dyDescent="0.25">
      <c r="A23" s="7">
        <f t="shared" si="2"/>
        <v>16</v>
      </c>
      <c r="B23" s="4" t="s">
        <v>28</v>
      </c>
      <c r="C23" s="8" t="s">
        <v>11</v>
      </c>
      <c r="D23" s="3"/>
      <c r="E23" s="3">
        <v>40</v>
      </c>
      <c r="F23" s="14">
        <v>6000</v>
      </c>
      <c r="G23" s="5">
        <v>10</v>
      </c>
      <c r="H23" s="4">
        <f>E23*F23*G23*10^-6*2.7</f>
        <v>6.48</v>
      </c>
      <c r="I23" s="5">
        <v>2</v>
      </c>
      <c r="J23" s="15">
        <f>+I23*H23</f>
        <v>12.96</v>
      </c>
      <c r="K23" s="15"/>
      <c r="L23" s="15"/>
      <c r="M23" s="3"/>
    </row>
    <row r="24" spans="1:13" x14ac:dyDescent="0.25">
      <c r="A24" s="7">
        <f t="shared" si="2"/>
        <v>17</v>
      </c>
      <c r="B24" s="4" t="s">
        <v>29</v>
      </c>
      <c r="C24" s="8" t="s">
        <v>11</v>
      </c>
      <c r="D24" s="3"/>
      <c r="E24" s="3">
        <v>50</v>
      </c>
      <c r="F24" s="14">
        <v>6000</v>
      </c>
      <c r="G24" s="5">
        <v>5</v>
      </c>
      <c r="H24" s="4">
        <f>E24*F24*G24*10^-6*2.7</f>
        <v>4.0500000000000007</v>
      </c>
      <c r="I24" s="5">
        <v>10</v>
      </c>
      <c r="J24" s="4">
        <f>[1]MTO!X146</f>
        <v>36.72</v>
      </c>
      <c r="K24" s="4"/>
      <c r="L24" s="4"/>
      <c r="M24" s="3"/>
    </row>
    <row r="25" spans="1:13" x14ac:dyDescent="0.25">
      <c r="A25" s="3"/>
      <c r="B25" s="3"/>
      <c r="C25" s="3"/>
      <c r="D25" s="3"/>
      <c r="E25" s="3"/>
      <c r="F25" s="3"/>
      <c r="G25" s="3"/>
      <c r="H25" s="3"/>
      <c r="I25" s="5"/>
      <c r="J25" s="3"/>
      <c r="K25" s="3"/>
      <c r="L25" s="3"/>
      <c r="M25" s="3"/>
    </row>
    <row r="26" spans="1:13" x14ac:dyDescent="0.25">
      <c r="A26" s="18"/>
      <c r="B26" s="20" t="s">
        <v>34</v>
      </c>
      <c r="C26" s="21"/>
      <c r="D26" s="21"/>
      <c r="E26" s="21"/>
      <c r="F26" s="21"/>
      <c r="G26" s="21"/>
      <c r="H26" s="22"/>
      <c r="I26" s="7"/>
      <c r="J26" s="19">
        <f>SUM(J7:J25)</f>
        <v>19726.074400000005</v>
      </c>
      <c r="K26" s="19"/>
      <c r="L26" s="19">
        <f>SUM(L7:L25)</f>
        <v>0</v>
      </c>
      <c r="M26" s="18"/>
    </row>
  </sheetData>
  <mergeCells count="1">
    <mergeCell ref="B26:H2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RFQ Aluminium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Ambika Singh</dc:creator>
  <cp:lastModifiedBy>Ambika Singh</cp:lastModifiedBy>
  <dcterms:created xsi:type="dcterms:W3CDTF">2021-10-09T08:31:46Z</dcterms:created>
  <dcterms:modified xsi:type="dcterms:W3CDTF">2021-10-09T08:42:54Z</dcterms:modified>
</cp:coreProperties>
</file>