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AFAKKORI HOME FOLDER\INQ\BUNDLE\RTS-0080157-RT\"/>
    </mc:Choice>
  </mc:AlternateContent>
  <xr:revisionPtr revIDLastSave="0" documentId="13_ncr:1_{2743BF45-7A9C-4D40-BD51-41FA448D574E}" xr6:coauthVersionLast="47" xr6:coauthVersionMax="47" xr10:uidLastSave="{00000000-0000-0000-0000-000000000000}"/>
  <bookViews>
    <workbookView xWindow="3465" yWindow="3465" windowWidth="21600" windowHeight="12735" activeTab="1" xr2:uid="{65A8F84B-3DFD-4DC0-AAB2-231A823387CD}"/>
  </bookViews>
  <sheets>
    <sheet name="TUBE " sheetId="2" r:id="rId1"/>
    <sheet name="ROD" sheetId="3" r:id="rId2"/>
    <sheet name="TUBESHEET" sheetId="4" r:id="rId3"/>
    <sheet name="TEST FLANGE" sheetId="10" r:id="rId4"/>
    <sheet name="DISH HEAD" sheetId="9" r:id="rId5"/>
    <sheet name="ELIPP. HEAD" sheetId="12" r:id="rId6"/>
    <sheet name="PLATE " sheetId="6" r:id="rId7"/>
    <sheet name="BOLTS AND NUTS" sheetId="8" r:id="rId8"/>
    <sheet name="GASKET" sheetId="11" r:id="rId9"/>
    <sheet name="H" sheetId="7" state="hidden" r:id="rId10"/>
  </sheets>
  <definedNames>
    <definedName name="_xlnm.Print_Area" localSheetId="7">'BOLTS AND NUTS'!$A$1:$T$12</definedName>
    <definedName name="_xlnm.Print_Area" localSheetId="6">'PLATE '!$A$1:$T$12</definedName>
    <definedName name="_xlnm.Print_Area" localSheetId="1">ROD!$A$8:$S$12</definedName>
    <definedName name="_xlnm.Print_Area" localSheetId="0">'TUBE '!$A$8:$R$13</definedName>
    <definedName name="_xlnm.Print_Area" localSheetId="2">TUBESHEET!$A$8:$P$12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4" i="10" l="1"/>
  <c r="N13" i="12"/>
  <c r="T14" i="12"/>
  <c r="S14" i="12"/>
  <c r="Q15" i="10"/>
  <c r="R13" i="10"/>
  <c r="R15" i="10" s="1"/>
  <c r="R15" i="9"/>
  <c r="Q15" i="9"/>
  <c r="H28" i="2" l="1"/>
  <c r="H27" i="2"/>
  <c r="H26" i="2"/>
  <c r="H25" i="2"/>
  <c r="H24" i="2"/>
  <c r="H23" i="2"/>
  <c r="H22" i="2"/>
  <c r="H21" i="2"/>
  <c r="H20" i="2"/>
  <c r="H19" i="2"/>
  <c r="K29" i="2"/>
  <c r="J29" i="2"/>
  <c r="L28" i="2"/>
  <c r="L27" i="2"/>
  <c r="L26" i="2"/>
  <c r="L25" i="2"/>
  <c r="L24" i="2"/>
  <c r="L23" i="2"/>
  <c r="L22" i="2"/>
  <c r="L21" i="2"/>
  <c r="L20" i="2"/>
  <c r="L19" i="2"/>
  <c r="L18" i="2"/>
  <c r="F18" i="2"/>
  <c r="H18" i="2" s="1"/>
  <c r="H13" i="2"/>
  <c r="L29" i="2" l="1"/>
  <c r="S17" i="8" l="1"/>
  <c r="R17" i="8"/>
  <c r="S16" i="6" l="1"/>
  <c r="R16" i="6"/>
  <c r="C14" i="6"/>
  <c r="O14" i="4" l="1"/>
  <c r="N14" i="4"/>
  <c r="R15" i="3"/>
  <c r="Q15" i="3"/>
</calcChain>
</file>

<file path=xl/sharedStrings.xml><?xml version="1.0" encoding="utf-8"?>
<sst xmlns="http://schemas.openxmlformats.org/spreadsheetml/2006/main" count="250" uniqueCount="82">
  <si>
    <t>Sales Engineering Unit</t>
  </si>
  <si>
    <t>Inquiry form</t>
  </si>
  <si>
    <t>DATE :</t>
  </si>
  <si>
    <t>19/08/2021</t>
  </si>
  <si>
    <t>DESCRIPTION :</t>
  </si>
  <si>
    <t>TUBE</t>
  </si>
  <si>
    <t>ITEM</t>
  </si>
  <si>
    <t>ROW</t>
  </si>
  <si>
    <t>DWG NO.</t>
  </si>
  <si>
    <t>DESCRIPTION</t>
  </si>
  <si>
    <t>MATERIAL</t>
  </si>
  <si>
    <t xml:space="preserve"> ρ</t>
  </si>
  <si>
    <t>SIZE (mm)</t>
  </si>
  <si>
    <t>AVG/MIN</t>
  </si>
  <si>
    <t>REMARK</t>
  </si>
  <si>
    <t>QTY</t>
  </si>
  <si>
    <t>UNIT PRICE</t>
  </si>
  <si>
    <t>TOTAL PRICE</t>
  </si>
  <si>
    <t>OD</t>
  </si>
  <si>
    <t>THK</t>
  </si>
  <si>
    <t>LENGTH</t>
  </si>
  <si>
    <t>MIN</t>
  </si>
  <si>
    <t>Total=</t>
  </si>
  <si>
    <t>TIE ROD</t>
  </si>
  <si>
    <t>ROD</t>
  </si>
  <si>
    <t>TUBESHEET</t>
  </si>
  <si>
    <t>B</t>
  </si>
  <si>
    <t>FRONT TUBESHEET</t>
  </si>
  <si>
    <t>27/08/2021</t>
  </si>
  <si>
    <t>PLATE</t>
  </si>
  <si>
    <t>WIDTH</t>
  </si>
  <si>
    <t>E-203 A&amp;B</t>
  </si>
  <si>
    <t>SEAMLESS</t>
  </si>
  <si>
    <t>BRASS</t>
  </si>
  <si>
    <t>A&amp;B</t>
  </si>
  <si>
    <t>SEE FIG BELOW</t>
  </si>
  <si>
    <t>SPACER</t>
  </si>
  <si>
    <t>BOLTS AND NUTS</t>
  </si>
  <si>
    <t xml:space="preserve">SIZE </t>
  </si>
  <si>
    <t>NUT(HEX)</t>
  </si>
  <si>
    <t>LOCK NUT(HEX)</t>
  </si>
  <si>
    <t>AVG</t>
  </si>
  <si>
    <t>SIZE</t>
  </si>
  <si>
    <t>MIN./AVG.</t>
  </si>
  <si>
    <t>THK.</t>
  </si>
  <si>
    <t>ID.</t>
  </si>
  <si>
    <t>BWG</t>
  </si>
  <si>
    <t>QTY. (Pcs.)</t>
  </si>
  <si>
    <t>DIAMETER</t>
  </si>
  <si>
    <t>RADIUS</t>
  </si>
  <si>
    <t>STRAIGHT LENGTH</t>
  </si>
  <si>
    <t xml:space="preserve">OVERALL LENGTH </t>
  </si>
  <si>
    <t>mm</t>
  </si>
  <si>
    <t>SUM.</t>
  </si>
  <si>
    <t xml:space="preserve">NO. OF SETS FOR U-TUBES </t>
  </si>
  <si>
    <t>SB-111-C44300</t>
  </si>
  <si>
    <t xml:space="preserve">U-TUBE FOR ONE SET </t>
  </si>
  <si>
    <t>SB 171-C46400</t>
  </si>
  <si>
    <t>M10</t>
  </si>
  <si>
    <t>….</t>
  </si>
  <si>
    <t xml:space="preserve">E-203 A&amp;B </t>
  </si>
  <si>
    <t>TEST RING</t>
  </si>
  <si>
    <t>A 285 GR.C</t>
  </si>
  <si>
    <t>ELLIP. HEAD</t>
  </si>
  <si>
    <t>ID</t>
  </si>
  <si>
    <t>THK.(MIN)</t>
  </si>
  <si>
    <t>R</t>
  </si>
  <si>
    <t>DISH HEAD</t>
  </si>
  <si>
    <t>M20</t>
  </si>
  <si>
    <t>STUD BOLT</t>
  </si>
  <si>
    <t>…..</t>
  </si>
  <si>
    <t>A-193 B7</t>
  </si>
  <si>
    <t>A-194 2H</t>
  </si>
  <si>
    <t>E</t>
  </si>
  <si>
    <t>L= 125 mm</t>
  </si>
  <si>
    <t>ELLIP HEAD 2:1</t>
  </si>
  <si>
    <t>GASKET</t>
  </si>
  <si>
    <t>JACKETED COOPER CLAD ASBESTOS</t>
  </si>
  <si>
    <t>SHELL SIDE FLANGE</t>
  </si>
  <si>
    <t>CHANNEL SIDE FLANGE</t>
  </si>
  <si>
    <t>BCD</t>
  </si>
  <si>
    <t>B.C.D= 602mm, FOR 24 HOLE DIA. 22mm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</si>
</sst>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B Yekan"/>
      <charset val="178"/>
    </font>
    <font>
      <b/>
      <sz val="12"/>
      <color theme="1"/>
      <name val="Calibri"/>
      <family val="2"/>
      <scheme val="minor"/>
    </font>
    <font>
      <sz val="12"/>
      <color theme="1"/>
      <name val="B Yekan"/>
      <charset val="178"/>
    </font>
    <font>
      <b/>
      <sz val="14"/>
      <color theme="1"/>
      <name val="Calibri"/>
      <family val="2"/>
      <scheme val="minor"/>
    </font>
    <font>
      <sz val="14"/>
      <color theme="1"/>
      <name val="B Yekan"/>
      <charset val="178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2"/>
      <color theme="1"/>
      <name val="B Yekan"/>
      <charset val="178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Times New Roman"/>
      <family val="1"/>
    </font>
    <font>
      <sz val="24"/>
      <color theme="1"/>
      <name val="Times New Roman"/>
      <family val="1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u/>
      <sz val="3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6"/>
      <color theme="1"/>
      <name val="B Yekan"/>
      <charset val="178"/>
    </font>
    <font>
      <b/>
      <sz val="16"/>
      <color theme="1"/>
      <name val="Calibri"/>
      <family val="2"/>
    </font>
    <font>
      <b/>
      <sz val="22"/>
      <color theme="1"/>
      <name val="Calibri"/>
      <family val="2"/>
    </font>
    <font>
      <b/>
      <sz val="14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9" borderId="49" applyNumberFormat="0" applyFont="0" applyAlignment="0" applyProtection="0"/>
  </cellStyleXfs>
  <cellXfs count="2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2" borderId="0" xfId="0" applyFont="1" applyFill="1" applyAlignment="1" applyProtection="1">
      <alignment vertical="center"/>
      <protection locked="0"/>
    </xf>
    <xf numFmtId="14" fontId="4" fillId="2" borderId="0" xfId="0" applyNumberFormat="1" applyFont="1" applyFill="1" applyAlignment="1" applyProtection="1">
      <alignment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 applyProtection="1">
      <alignment vertical="center"/>
      <protection locked="0"/>
    </xf>
    <xf numFmtId="1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7" fillId="4" borderId="16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2" fontId="8" fillId="2" borderId="24" xfId="0" applyNumberFormat="1" applyFont="1" applyFill="1" applyBorder="1" applyAlignment="1">
      <alignment horizontal="center" vertical="center" wrapText="1"/>
    </xf>
    <xf numFmtId="1" fontId="8" fillId="2" borderId="24" xfId="0" applyNumberFormat="1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2" fontId="8" fillId="8" borderId="4" xfId="0" applyNumberFormat="1" applyFont="1" applyFill="1" applyBorder="1" applyAlignment="1">
      <alignment horizontal="center" vertical="center"/>
    </xf>
    <xf numFmtId="2" fontId="8" fillId="8" borderId="5" xfId="0" applyNumberFormat="1" applyFont="1" applyFill="1" applyBorder="1" applyAlignment="1">
      <alignment horizontal="center" vertical="center"/>
    </xf>
    <xf numFmtId="1" fontId="8" fillId="8" borderId="41" xfId="0" applyNumberFormat="1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 vertical="center"/>
    </xf>
    <xf numFmtId="0" fontId="8" fillId="2" borderId="24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 textRotation="90" wrapText="1"/>
    </xf>
    <xf numFmtId="0" fontId="1" fillId="0" borderId="0" xfId="0" applyFont="1" applyAlignment="1">
      <alignment horizontal="center" vertical="center"/>
    </xf>
    <xf numFmtId="0" fontId="4" fillId="2" borderId="0" xfId="0" applyFont="1" applyFill="1" applyBorder="1" applyAlignment="1" applyProtection="1">
      <alignment vertical="center"/>
      <protection locked="0"/>
    </xf>
    <xf numFmtId="0" fontId="0" fillId="2" borderId="0" xfId="0" applyFill="1" applyBorder="1"/>
    <xf numFmtId="0" fontId="15" fillId="0" borderId="0" xfId="0" applyFont="1" applyAlignment="1">
      <alignment horizontal="center" vertical="center"/>
    </xf>
    <xf numFmtId="0" fontId="18" fillId="13" borderId="41" xfId="0" applyFont="1" applyFill="1" applyBorder="1" applyAlignment="1">
      <alignment horizontal="center" vertical="center"/>
    </xf>
    <xf numFmtId="0" fontId="21" fillId="12" borderId="35" xfId="0" applyFont="1" applyFill="1" applyBorder="1" applyAlignment="1">
      <alignment horizontal="center" vertical="center"/>
    </xf>
    <xf numFmtId="2" fontId="21" fillId="0" borderId="36" xfId="0" applyNumberFormat="1" applyFont="1" applyBorder="1" applyAlignment="1">
      <alignment horizontal="center" vertical="center" wrapText="1"/>
    </xf>
    <xf numFmtId="2" fontId="21" fillId="12" borderId="36" xfId="1" applyNumberFormat="1" applyFont="1" applyFill="1" applyBorder="1" applyAlignment="1">
      <alignment horizontal="center" vertical="center"/>
    </xf>
    <xf numFmtId="0" fontId="21" fillId="12" borderId="36" xfId="1" applyFont="1" applyFill="1" applyBorder="1" applyAlignment="1">
      <alignment horizontal="center" vertical="center"/>
    </xf>
    <xf numFmtId="2" fontId="21" fillId="12" borderId="36" xfId="1" applyNumberFormat="1" applyFont="1" applyFill="1" applyBorder="1" applyAlignment="1">
      <alignment vertical="center"/>
    </xf>
    <xf numFmtId="2" fontId="21" fillId="9" borderId="39" xfId="1" applyNumberFormat="1" applyFont="1" applyBorder="1" applyAlignment="1">
      <alignment horizontal="center" vertical="center"/>
    </xf>
    <xf numFmtId="0" fontId="21" fillId="12" borderId="15" xfId="0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2" fontId="21" fillId="12" borderId="16" xfId="1" applyNumberFormat="1" applyFont="1" applyFill="1" applyBorder="1" applyAlignment="1">
      <alignment horizontal="center" vertical="center"/>
    </xf>
    <xf numFmtId="0" fontId="21" fillId="12" borderId="16" xfId="1" applyFont="1" applyFill="1" applyBorder="1" applyAlignment="1">
      <alignment horizontal="center" vertical="center"/>
    </xf>
    <xf numFmtId="2" fontId="21" fillId="12" borderId="16" xfId="1" applyNumberFormat="1" applyFont="1" applyFill="1" applyBorder="1" applyAlignment="1">
      <alignment vertical="center"/>
    </xf>
    <xf numFmtId="2" fontId="21" fillId="9" borderId="21" xfId="1" applyNumberFormat="1" applyFont="1" applyBorder="1" applyAlignment="1">
      <alignment horizontal="center" vertical="center"/>
    </xf>
    <xf numFmtId="49" fontId="20" fillId="11" borderId="36" xfId="0" applyNumberFormat="1" applyFont="1" applyFill="1" applyBorder="1" applyAlignment="1">
      <alignment horizontal="center" vertical="center"/>
    </xf>
    <xf numFmtId="0" fontId="22" fillId="10" borderId="53" xfId="0" applyFont="1" applyFill="1" applyBorder="1" applyAlignment="1">
      <alignment horizontal="center" vertical="center"/>
    </xf>
    <xf numFmtId="0" fontId="22" fillId="10" borderId="36" xfId="0" applyFont="1" applyFill="1" applyBorder="1" applyAlignment="1">
      <alignment horizontal="center" vertical="center"/>
    </xf>
    <xf numFmtId="0" fontId="22" fillId="10" borderId="38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2" fontId="17" fillId="0" borderId="41" xfId="0" applyNumberFormat="1" applyFont="1" applyBorder="1" applyAlignment="1">
      <alignment horizontal="center" vertical="center"/>
    </xf>
    <xf numFmtId="0" fontId="16" fillId="2" borderId="0" xfId="0" applyFont="1" applyFill="1" applyAlignment="1" applyProtection="1">
      <alignment vertical="center"/>
      <protection locked="0"/>
    </xf>
    <xf numFmtId="0" fontId="23" fillId="0" borderId="0" xfId="0" applyFont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Alignment="1">
      <alignment vertical="center"/>
    </xf>
    <xf numFmtId="0" fontId="16" fillId="2" borderId="1" xfId="0" applyFont="1" applyFill="1" applyBorder="1" applyAlignment="1" applyProtection="1">
      <alignment vertical="center"/>
      <protection locked="0"/>
    </xf>
    <xf numFmtId="1" fontId="16" fillId="2" borderId="1" xfId="0" applyNumberFormat="1" applyFont="1" applyFill="1" applyBorder="1" applyAlignment="1">
      <alignment vertical="center"/>
    </xf>
    <xf numFmtId="0" fontId="16" fillId="0" borderId="2" xfId="0" applyFont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2" fontId="15" fillId="2" borderId="4" xfId="0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1" fontId="15" fillId="8" borderId="44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 wrapText="1"/>
    </xf>
    <xf numFmtId="0" fontId="25" fillId="4" borderId="16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textRotation="90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1" fontId="17" fillId="2" borderId="4" xfId="0" applyNumberFormat="1" applyFont="1" applyFill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 wrapText="1"/>
    </xf>
    <xf numFmtId="2" fontId="8" fillId="6" borderId="16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 wrapText="1"/>
    </xf>
    <xf numFmtId="2" fontId="8" fillId="2" borderId="36" xfId="0" applyNumberFormat="1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2" fontId="8" fillId="2" borderId="16" xfId="0" applyNumberFormat="1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/>
    </xf>
    <xf numFmtId="0" fontId="4" fillId="5" borderId="41" xfId="0" applyFont="1" applyFill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1" fillId="12" borderId="36" xfId="1" applyNumberFormat="1" applyFont="1" applyFill="1" applyBorder="1" applyAlignment="1">
      <alignment horizontal="center" vertical="center"/>
    </xf>
    <xf numFmtId="0" fontId="20" fillId="11" borderId="36" xfId="0" applyFont="1" applyFill="1" applyBorder="1" applyAlignment="1">
      <alignment horizontal="center" vertical="center"/>
    </xf>
    <xf numFmtId="14" fontId="4" fillId="2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Border="1" applyAlignment="1" applyProtection="1">
      <alignment horizontal="left" vertical="center"/>
      <protection locked="0"/>
    </xf>
    <xf numFmtId="0" fontId="22" fillId="10" borderId="8" xfId="0" applyFont="1" applyFill="1" applyBorder="1" applyAlignment="1">
      <alignment horizontal="center" vertical="center"/>
    </xf>
    <xf numFmtId="0" fontId="22" fillId="10" borderId="9" xfId="0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 wrapText="1"/>
    </xf>
    <xf numFmtId="0" fontId="6" fillId="11" borderId="36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/>
    </xf>
    <xf numFmtId="0" fontId="6" fillId="11" borderId="36" xfId="0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25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25" fillId="4" borderId="17" xfId="0" applyFont="1" applyFill="1" applyBorder="1" applyAlignment="1">
      <alignment horizontal="center" vertical="center" wrapText="1"/>
    </xf>
    <xf numFmtId="0" fontId="25" fillId="4" borderId="18" xfId="0" applyFont="1" applyFill="1" applyBorder="1" applyAlignment="1">
      <alignment horizontal="center" vertical="center" wrapText="1"/>
    </xf>
    <xf numFmtId="0" fontId="17" fillId="3" borderId="40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15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19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6" fillId="11" borderId="48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47" xfId="0" applyFont="1" applyFill="1" applyBorder="1" applyAlignment="1">
      <alignment horizontal="center" vertical="center" wrapText="1"/>
    </xf>
    <xf numFmtId="0" fontId="6" fillId="11" borderId="56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40" xfId="0" applyFont="1" applyFill="1" applyBorder="1" applyAlignment="1">
      <alignment horizontal="center" vertical="center"/>
    </xf>
    <xf numFmtId="0" fontId="6" fillId="11" borderId="32" xfId="0" applyFont="1" applyFill="1" applyBorder="1" applyAlignment="1">
      <alignment horizontal="center" vertical="center"/>
    </xf>
    <xf numFmtId="0" fontId="6" fillId="11" borderId="45" xfId="0" applyFont="1" applyFill="1" applyBorder="1" applyAlignment="1">
      <alignment horizontal="center" vertical="center"/>
    </xf>
    <xf numFmtId="0" fontId="6" fillId="11" borderId="56" xfId="0" applyFont="1" applyFill="1" applyBorder="1" applyAlignment="1">
      <alignment horizontal="center" vertical="center" textRotation="90" wrapText="1"/>
    </xf>
    <xf numFmtId="0" fontId="22" fillId="10" borderId="40" xfId="0" applyFont="1" applyFill="1" applyBorder="1" applyAlignment="1">
      <alignment horizontal="center" vertical="center"/>
    </xf>
    <xf numFmtId="0" fontId="22" fillId="10" borderId="32" xfId="0" applyFont="1" applyFill="1" applyBorder="1" applyAlignment="1">
      <alignment horizontal="center" vertical="center"/>
    </xf>
    <xf numFmtId="0" fontId="22" fillId="10" borderId="45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6" fillId="11" borderId="55" xfId="0" applyFont="1" applyFill="1" applyBorder="1" applyAlignment="1">
      <alignment horizontal="center" vertical="center" wrapText="1"/>
    </xf>
    <xf numFmtId="0" fontId="6" fillId="5" borderId="22" xfId="0" applyFont="1" applyFill="1" applyBorder="1" applyAlignment="1">
      <alignment horizontal="center" vertical="center" textRotation="90" wrapText="1"/>
    </xf>
    <xf numFmtId="0" fontId="6" fillId="5" borderId="34" xfId="0" applyFont="1" applyFill="1" applyBorder="1" applyAlignment="1">
      <alignment horizontal="center" vertical="center" textRotation="90" wrapText="1"/>
    </xf>
    <xf numFmtId="0" fontId="6" fillId="5" borderId="26" xfId="0" applyFont="1" applyFill="1" applyBorder="1" applyAlignment="1">
      <alignment horizontal="center" vertical="center" textRotation="90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8" fillId="13" borderId="40" xfId="0" applyFont="1" applyFill="1" applyBorder="1" applyAlignment="1">
      <alignment horizontal="right" vertical="center"/>
    </xf>
    <xf numFmtId="0" fontId="18" fillId="13" borderId="32" xfId="0" applyFont="1" applyFill="1" applyBorder="1" applyAlignment="1">
      <alignment horizontal="right" vertical="center"/>
    </xf>
    <xf numFmtId="0" fontId="18" fillId="13" borderId="45" xfId="0" applyFont="1" applyFill="1" applyBorder="1" applyAlignment="1">
      <alignment horizontal="right" vertical="center"/>
    </xf>
    <xf numFmtId="0" fontId="19" fillId="13" borderId="51" xfId="0" applyFont="1" applyFill="1" applyBorder="1" applyAlignment="1">
      <alignment horizontal="right" vertical="center"/>
    </xf>
    <xf numFmtId="0" fontId="19" fillId="13" borderId="13" xfId="0" applyFont="1" applyFill="1" applyBorder="1" applyAlignment="1">
      <alignment horizontal="right" vertical="center"/>
    </xf>
    <xf numFmtId="0" fontId="19" fillId="13" borderId="52" xfId="0" applyFont="1" applyFill="1" applyBorder="1" applyAlignment="1">
      <alignment horizontal="right" vertical="center"/>
    </xf>
    <xf numFmtId="0" fontId="19" fillId="13" borderId="42" xfId="0" applyFont="1" applyFill="1" applyBorder="1" applyAlignment="1">
      <alignment horizontal="right" vertical="center"/>
    </xf>
    <xf numFmtId="0" fontId="19" fillId="13" borderId="1" xfId="0" applyFont="1" applyFill="1" applyBorder="1" applyAlignment="1">
      <alignment horizontal="right" vertical="center"/>
    </xf>
    <xf numFmtId="0" fontId="19" fillId="13" borderId="50" xfId="0" applyFont="1" applyFill="1" applyBorder="1" applyAlignment="1">
      <alignment horizontal="right" vertical="center"/>
    </xf>
    <xf numFmtId="0" fontId="19" fillId="13" borderId="22" xfId="0" applyFont="1" applyFill="1" applyBorder="1" applyAlignment="1">
      <alignment horizontal="center" vertical="center"/>
    </xf>
    <xf numFmtId="0" fontId="19" fillId="13" borderId="26" xfId="0" applyFont="1" applyFill="1" applyBorder="1" applyAlignment="1">
      <alignment horizontal="center" vertical="center"/>
    </xf>
    <xf numFmtId="1" fontId="21" fillId="0" borderId="36" xfId="0" applyNumberFormat="1" applyFont="1" applyBorder="1" applyAlignment="1">
      <alignment horizontal="center" vertical="center"/>
    </xf>
    <xf numFmtId="1" fontId="21" fillId="0" borderId="16" xfId="0" applyNumberFormat="1" applyFont="1" applyBorder="1" applyAlignment="1">
      <alignment horizontal="center" vertical="center"/>
    </xf>
    <xf numFmtId="0" fontId="16" fillId="7" borderId="42" xfId="0" applyFont="1" applyFill="1" applyBorder="1" applyAlignment="1">
      <alignment horizontal="right" vertical="center"/>
    </xf>
    <xf numFmtId="0" fontId="16" fillId="7" borderId="1" xfId="0" applyFont="1" applyFill="1" applyBorder="1" applyAlignment="1">
      <alignment horizontal="right" vertical="center"/>
    </xf>
    <xf numFmtId="2" fontId="15" fillId="2" borderId="31" xfId="0" applyNumberFormat="1" applyFont="1" applyFill="1" applyBorder="1" applyAlignment="1">
      <alignment horizontal="center" vertical="center" wrapText="1"/>
    </xf>
    <xf numFmtId="2" fontId="15" fillId="2" borderId="32" xfId="0" applyNumberFormat="1" applyFont="1" applyFill="1" applyBorder="1" applyAlignment="1">
      <alignment horizontal="center" vertical="center" wrapText="1"/>
    </xf>
    <xf numFmtId="2" fontId="15" fillId="2" borderId="3" xfId="0" applyNumberFormat="1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6" fillId="5" borderId="51" xfId="0" applyFont="1" applyFill="1" applyBorder="1" applyAlignment="1">
      <alignment horizontal="center" vertical="center" textRotation="90" wrapText="1"/>
    </xf>
    <xf numFmtId="0" fontId="16" fillId="5" borderId="42" xfId="0" applyFont="1" applyFill="1" applyBorder="1" applyAlignment="1">
      <alignment horizontal="center" vertical="center" textRotation="90" wrapText="1"/>
    </xf>
    <xf numFmtId="0" fontId="24" fillId="4" borderId="16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left" vertical="center"/>
      <protection locked="0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 wrapText="1"/>
    </xf>
    <xf numFmtId="0" fontId="16" fillId="4" borderId="15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14" fontId="16" fillId="2" borderId="0" xfId="0" applyNumberFormat="1" applyFont="1" applyFill="1" applyAlignment="1" applyProtection="1">
      <alignment horizontal="left" vertical="center"/>
      <protection locked="0"/>
    </xf>
    <xf numFmtId="0" fontId="4" fillId="7" borderId="40" xfId="0" applyFont="1" applyFill="1" applyBorder="1" applyAlignment="1">
      <alignment horizontal="right" vertical="center"/>
    </xf>
    <xf numFmtId="0" fontId="4" fillId="7" borderId="32" xfId="0" applyFont="1" applyFill="1" applyBorder="1" applyAlignment="1">
      <alignment horizontal="right" vertical="center"/>
    </xf>
    <xf numFmtId="0" fontId="2" fillId="4" borderId="24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wrapText="1"/>
    </xf>
    <xf numFmtId="0" fontId="8" fillId="2" borderId="57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 textRotation="90" wrapText="1"/>
    </xf>
    <xf numFmtId="0" fontId="4" fillId="5" borderId="26" xfId="0" applyFont="1" applyFill="1" applyBorder="1" applyAlignment="1">
      <alignment horizontal="center" vertical="center" textRotation="90" wrapText="1"/>
    </xf>
    <xf numFmtId="0" fontId="4" fillId="4" borderId="14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right" vertical="center"/>
    </xf>
    <xf numFmtId="0" fontId="8" fillId="6" borderId="17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8" fillId="6" borderId="33" xfId="0" applyFont="1" applyFill="1" applyBorder="1" applyAlignment="1">
      <alignment horizontal="center" vertical="center" wrapText="1"/>
    </xf>
    <xf numFmtId="0" fontId="10" fillId="5" borderId="22" xfId="0" applyFont="1" applyFill="1" applyBorder="1" applyAlignment="1">
      <alignment horizontal="center" vertical="center" textRotation="90" wrapText="1"/>
    </xf>
    <xf numFmtId="0" fontId="10" fillId="5" borderId="34" xfId="0" applyFont="1" applyFill="1" applyBorder="1" applyAlignment="1">
      <alignment horizontal="center" vertical="center" textRotation="90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0" fillId="5" borderId="26" xfId="0" applyFont="1" applyFill="1" applyBorder="1" applyAlignment="1">
      <alignment horizontal="center" vertical="center" textRotation="90" wrapText="1"/>
    </xf>
    <xf numFmtId="0" fontId="8" fillId="2" borderId="3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33618</xdr:rowOff>
    </xdr:from>
    <xdr:to>
      <xdr:col>8</xdr:col>
      <xdr:colOff>139963</xdr:colOff>
      <xdr:row>3</xdr:row>
      <xdr:rowOff>191122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D94E2-275F-424B-BF15-B14AB4CA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0567" y="262218"/>
          <a:ext cx="1930503" cy="900454"/>
        </a:xfrm>
        <a:prstGeom prst="rect">
          <a:avLst/>
        </a:prstGeom>
      </xdr:spPr>
    </xdr:pic>
    <xdr:clientData/>
  </xdr:twoCellAnchor>
  <xdr:twoCellAnchor editAs="oneCell">
    <xdr:from>
      <xdr:col>8</xdr:col>
      <xdr:colOff>848591</xdr:colOff>
      <xdr:row>37</xdr:row>
      <xdr:rowOff>51955</xdr:rowOff>
    </xdr:from>
    <xdr:to>
      <xdr:col>11</xdr:col>
      <xdr:colOff>184227</xdr:colOff>
      <xdr:row>53</xdr:row>
      <xdr:rowOff>338596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967F6-E016-4591-8190-106D9D87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4546" y="14824364"/>
          <a:ext cx="4686954" cy="6382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378517</xdr:colOff>
      <xdr:row>1</xdr:row>
      <xdr:rowOff>33618</xdr:rowOff>
    </xdr:from>
    <xdr:to>
      <xdr:col>12</xdr:col>
      <xdr:colOff>238424</xdr:colOff>
      <xdr:row>5</xdr:row>
      <xdr:rowOff>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39336-EDFF-4CFB-B024-27802585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467" y="262218"/>
          <a:ext cx="1926832" cy="900454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1075766</xdr:colOff>
      <xdr:row>15</xdr:row>
      <xdr:rowOff>100852</xdr:rowOff>
    </xdr:from>
    <xdr:to>
      <xdr:col>13</xdr:col>
      <xdr:colOff>554899</xdr:colOff>
      <xdr:row>33</xdr:row>
      <xdr:rowOff>195572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74960B-CD73-46C5-A40D-04CA5EA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6354" y="5076264"/>
          <a:ext cx="5496692" cy="42296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247668</xdr:colOff>
      <xdr:row>1</xdr:row>
      <xdr:rowOff>33618</xdr:rowOff>
    </xdr:from>
    <xdr:to>
      <xdr:col>11</xdr:col>
      <xdr:colOff>352502</xdr:colOff>
      <xdr:row>5</xdr:row>
      <xdr:rowOff>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3DA81-C5D1-4A99-99FB-7DA4F10D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43" y="262218"/>
          <a:ext cx="1926831" cy="90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163286</xdr:rowOff>
    </xdr:from>
    <xdr:to>
      <xdr:col>11</xdr:col>
      <xdr:colOff>1194398</xdr:colOff>
      <xdr:row>40</xdr:row>
      <xdr:rowOff>91967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913A51-D918-4014-BA57-931F30C4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71357"/>
          <a:ext cx="7535327" cy="5725324"/>
        </a:xfrm>
        <a:prstGeom prst="rect">
          <a:avLst/>
        </a:prstGeom>
      </xdr:spPr>
    </xdr:pic>
    <xdr:clientData/>
  </xdr:twoCellAnchor>
  <xdr:twoCellAnchor editAs="oneCell">
    <xdr:from>
      <xdr:col>11</xdr:col>
      <xdr:colOff>1199029</xdr:colOff>
      <xdr:row>24</xdr:row>
      <xdr:rowOff>11206</xdr:rowOff>
    </xdr:from>
    <xdr:to>
      <xdr:col>17</xdr:col>
      <xdr:colOff>272779</xdr:colOff>
      <xdr:row>36</xdr:row>
      <xdr:rowOff>36798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E10058-A312-4E3F-8A45-84D9E345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07941" y="6118412"/>
          <a:ext cx="3410426" cy="27150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340179</xdr:colOff>
      <xdr:row>17</xdr:row>
      <xdr:rowOff>64715</xdr:rowOff>
    </xdr:from>
    <xdr:to>
      <xdr:col>6</xdr:col>
      <xdr:colOff>1660071</xdr:colOff>
      <xdr:row>40</xdr:row>
      <xdr:rowOff>79202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30194-0AA6-431A-9B56-765D8BC7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9465" y="5072144"/>
          <a:ext cx="2544535" cy="4395987"/>
        </a:xfrm>
        <a:prstGeom prst="rect">
          <a:avLst/>
        </a:prstGeom>
      </xdr:spPr>
    </xdr:pic>
    <xdr:clientData/>
  </xdr:twoCellAnchor>
  <xdr:twoCellAnchor editAs="oneCell">
    <xdr:from>
      <xdr:col>7</xdr:col>
      <xdr:colOff>449036</xdr:colOff>
      <xdr:row>17</xdr:row>
      <xdr:rowOff>95249</xdr:rowOff>
    </xdr:from>
    <xdr:to>
      <xdr:col>9</xdr:col>
      <xdr:colOff>584055</xdr:colOff>
      <xdr:row>40</xdr:row>
      <xdr:rowOff>62845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FF5B6C-C562-48ED-91CC-B0F71C638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0" y="5102678"/>
          <a:ext cx="2461841" cy="43490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544286</xdr:colOff>
      <xdr:row>15</xdr:row>
      <xdr:rowOff>81643</xdr:rowOff>
    </xdr:from>
    <xdr:to>
      <xdr:col>14</xdr:col>
      <xdr:colOff>260885</xdr:colOff>
      <xdr:row>62</xdr:row>
      <xdr:rowOff>111472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A17C4C-B8BC-4D03-8E37-FC044C0B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0536" y="3973286"/>
          <a:ext cx="7078063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14</xdr:row>
      <xdr:rowOff>54428</xdr:rowOff>
    </xdr:from>
    <xdr:to>
      <xdr:col>14</xdr:col>
      <xdr:colOff>430582</xdr:colOff>
      <xdr:row>60</xdr:row>
      <xdr:rowOff>27072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D126FB-F474-417E-B66A-AD335140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1286" y="3292928"/>
          <a:ext cx="4267796" cy="8735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207951</xdr:colOff>
      <xdr:row>1</xdr:row>
      <xdr:rowOff>33618</xdr:rowOff>
    </xdr:from>
    <xdr:to>
      <xdr:col>14</xdr:col>
      <xdr:colOff>227320</xdr:colOff>
      <xdr:row>4</xdr:row>
      <xdr:rowOff>201705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BE82AA-E0DC-4A6E-987A-EBD0DEC5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6276" y="262218"/>
          <a:ext cx="1962469" cy="8729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207951</xdr:colOff>
      <xdr:row>1</xdr:row>
      <xdr:rowOff>33618</xdr:rowOff>
    </xdr:from>
    <xdr:to>
      <xdr:col>14</xdr:col>
      <xdr:colOff>227320</xdr:colOff>
      <xdr:row>4</xdr:row>
      <xdr:rowOff>201705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FFAA5-2A71-41EB-BF96-9DB0DFF70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001" y="262218"/>
          <a:ext cx="1962469" cy="8729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326572</xdr:colOff>
      <xdr:row>12</xdr:row>
      <xdr:rowOff>163286</xdr:rowOff>
    </xdr:from>
    <xdr:to>
      <xdr:col>14</xdr:col>
      <xdr:colOff>106873</xdr:colOff>
      <xdr:row>38</xdr:row>
      <xdr:rowOff>154451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1D41D-7523-4EFA-A77C-85750D78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9786" y="2993572"/>
          <a:ext cx="5277587" cy="4944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7303-BDC8-49FB-95F5-DDB3DA9E7236}">
  <sheetPr>
    <tabColor theme="7" tint="0.59999389629810485"/>
    <pageSetUpPr fitToPage="1"/>
  </sheetPr>
  <dimension ref="A2:AH41"/>
  <sheetViews>
    <sheetView showGridLines="0" zoomScale="55" zoomScaleNormal="55" zoomScaleSheetLayoutView="70" workbookViewId="0">
      <selection activeCell="H25" sqref="H25:I25"/>
    </sheetView>
  </sheetViews>
  <sheetFormatPr defaultColWidth="9.140625" defaultRowHeight="30" customHeight="1" x14ac:dyDescent="0.25"/>
  <cols>
    <col min="1" max="1" width="2" style="1" customWidth="1"/>
    <col min="2" max="2" width="8.5703125" style="1" bestFit="1" customWidth="1"/>
    <col min="3" max="3" width="6.140625" style="1" customWidth="1"/>
    <col min="4" max="4" width="19.28515625" style="1" customWidth="1"/>
    <col min="5" max="5" width="21.42578125" style="1" customWidth="1"/>
    <col min="6" max="11" width="26.85546875" style="1" customWidth="1"/>
    <col min="12" max="12" width="20" style="1" customWidth="1"/>
    <col min="13" max="13" width="9.5703125" style="1" customWidth="1"/>
    <col min="14" max="14" width="7.28515625" style="1" customWidth="1"/>
    <col min="15" max="15" width="9" style="1" customWidth="1"/>
    <col min="16" max="16" width="12.140625" style="1" bestFit="1" customWidth="1"/>
    <col min="17" max="17" width="21" style="1" customWidth="1"/>
    <col min="18" max="18" width="25.42578125" style="3" customWidth="1"/>
    <col min="19" max="19" width="9.7109375" style="1" customWidth="1"/>
    <col min="20" max="16384" width="9.140625" style="1"/>
  </cols>
  <sheetData>
    <row r="2" spans="1:19" ht="30" customHeight="1" x14ac:dyDescent="0.25"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</row>
    <row r="3" spans="1:19" ht="30" customHeight="1" x14ac:dyDescent="0.25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4"/>
    </row>
    <row r="4" spans="1:19" ht="30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4"/>
    </row>
    <row r="6" spans="1:19" ht="30" customHeight="1" x14ac:dyDescent="0.25">
      <c r="B6" s="108" t="s">
        <v>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</row>
    <row r="7" spans="1:19" ht="30" customHeight="1" x14ac:dyDescent="0.25">
      <c r="B7" s="108" t="s">
        <v>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19" ht="30" customHeight="1" x14ac:dyDescent="0.25">
      <c r="A8" s="5"/>
      <c r="B8" s="6" t="s">
        <v>2</v>
      </c>
      <c r="D8" s="106" t="s">
        <v>3</v>
      </c>
      <c r="E8" s="106"/>
      <c r="J8" s="8"/>
      <c r="K8" s="8"/>
      <c r="L8" s="8"/>
      <c r="M8" s="9"/>
      <c r="N8" s="10"/>
      <c r="O8" s="10"/>
    </row>
    <row r="9" spans="1:19" ht="30" customHeight="1" x14ac:dyDescent="0.25">
      <c r="A9" s="5"/>
      <c r="B9" s="30" t="s">
        <v>4</v>
      </c>
      <c r="C9" s="30"/>
      <c r="E9" s="109" t="s">
        <v>5</v>
      </c>
      <c r="F9" s="109"/>
      <c r="G9" s="109"/>
      <c r="J9" s="8"/>
      <c r="K9" s="8"/>
      <c r="L9" s="8"/>
      <c r="M9"/>
      <c r="N9"/>
      <c r="O9"/>
      <c r="P9"/>
      <c r="R9" s="13"/>
    </row>
    <row r="10" spans="1:19" ht="30" customHeight="1" thickBot="1" x14ac:dyDescent="0.3">
      <c r="A10"/>
      <c r="B10" s="31"/>
      <c r="C10" s="31"/>
      <c r="D10" s="31"/>
      <c r="E10" s="31"/>
      <c r="F10" s="31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ht="30" customHeight="1" thickBot="1" x14ac:dyDescent="0.3">
      <c r="A11"/>
      <c r="B11"/>
      <c r="C11" s="150" t="s">
        <v>10</v>
      </c>
      <c r="D11" s="151"/>
      <c r="E11" s="152"/>
      <c r="F11" s="110" t="s">
        <v>42</v>
      </c>
      <c r="G11" s="111"/>
      <c r="H11" s="111"/>
      <c r="I11" s="111"/>
      <c r="J11" s="111"/>
      <c r="K11" s="111"/>
      <c r="L11" s="47" t="s">
        <v>15</v>
      </c>
      <c r="M11"/>
      <c r="N11"/>
      <c r="O11"/>
      <c r="P11"/>
      <c r="Q11"/>
      <c r="R11"/>
      <c r="S11"/>
    </row>
    <row r="12" spans="1:19" customFormat="1" ht="30" customHeight="1" x14ac:dyDescent="0.25">
      <c r="C12" s="153" t="s">
        <v>55</v>
      </c>
      <c r="D12" s="154"/>
      <c r="E12" s="155"/>
      <c r="F12" s="48" t="s">
        <v>18</v>
      </c>
      <c r="G12" s="48" t="s">
        <v>46</v>
      </c>
      <c r="H12" s="48" t="s">
        <v>45</v>
      </c>
      <c r="I12" s="48" t="s">
        <v>44</v>
      </c>
      <c r="J12" s="48" t="s">
        <v>43</v>
      </c>
      <c r="K12" s="49" t="s">
        <v>20</v>
      </c>
      <c r="L12" s="112">
        <v>90</v>
      </c>
    </row>
    <row r="13" spans="1:19" customFormat="1" ht="30" customHeight="1" thickBot="1" x14ac:dyDescent="0.3">
      <c r="C13" s="156"/>
      <c r="D13" s="157"/>
      <c r="E13" s="158"/>
      <c r="F13" s="50">
        <v>19.05</v>
      </c>
      <c r="G13" s="50">
        <v>16</v>
      </c>
      <c r="H13" s="50">
        <f>F13-(I13*2)</f>
        <v>15.748000000000001</v>
      </c>
      <c r="I13" s="50">
        <v>1.651</v>
      </c>
      <c r="J13" s="77" t="s">
        <v>21</v>
      </c>
      <c r="K13" s="51">
        <v>6096</v>
      </c>
      <c r="L13" s="113"/>
    </row>
    <row r="14" spans="1:19" ht="30" customHeight="1" thickBot="1" x14ac:dyDescent="0.3">
      <c r="A14"/>
      <c r="B14"/>
      <c r="C14" s="146" t="s">
        <v>56</v>
      </c>
      <c r="D14" s="147"/>
      <c r="E14" s="147"/>
      <c r="F14" s="147"/>
      <c r="G14" s="147"/>
      <c r="H14" s="147"/>
      <c r="I14" s="147"/>
      <c r="J14" s="147"/>
      <c r="K14" s="147"/>
      <c r="L14" s="148"/>
      <c r="M14"/>
      <c r="N14"/>
      <c r="O14"/>
      <c r="P14"/>
      <c r="Q14"/>
      <c r="R14"/>
      <c r="S14"/>
    </row>
    <row r="15" spans="1:19" ht="30" customHeight="1" x14ac:dyDescent="0.25">
      <c r="A15"/>
      <c r="B15"/>
      <c r="C15" s="149" t="s">
        <v>6</v>
      </c>
      <c r="D15" s="144" t="s">
        <v>7</v>
      </c>
      <c r="E15" s="114" t="s">
        <v>48</v>
      </c>
      <c r="F15" s="116" t="s">
        <v>49</v>
      </c>
      <c r="G15" s="114" t="s">
        <v>50</v>
      </c>
      <c r="H15" s="116" t="s">
        <v>51</v>
      </c>
      <c r="I15" s="116"/>
      <c r="J15" s="159" t="s">
        <v>47</v>
      </c>
      <c r="K15" s="143" t="s">
        <v>16</v>
      </c>
      <c r="L15" s="141" t="s">
        <v>17</v>
      </c>
      <c r="M15"/>
      <c r="N15"/>
      <c r="O15"/>
      <c r="P15"/>
      <c r="Q15"/>
      <c r="R15"/>
      <c r="S15"/>
    </row>
    <row r="16" spans="1:19" ht="30" customHeight="1" x14ac:dyDescent="0.25">
      <c r="A16"/>
      <c r="B16"/>
      <c r="C16" s="149"/>
      <c r="D16" s="144"/>
      <c r="E16" s="115"/>
      <c r="F16" s="117"/>
      <c r="G16" s="115"/>
      <c r="H16" s="117"/>
      <c r="I16" s="117"/>
      <c r="J16" s="143"/>
      <c r="K16" s="143"/>
      <c r="L16" s="141"/>
      <c r="N16"/>
      <c r="O16"/>
      <c r="P16"/>
      <c r="Q16"/>
      <c r="R16"/>
      <c r="S16"/>
    </row>
    <row r="17" spans="1:34" ht="30" customHeight="1" thickBot="1" x14ac:dyDescent="0.3">
      <c r="A17"/>
      <c r="B17"/>
      <c r="C17" s="149"/>
      <c r="D17" s="145"/>
      <c r="E17" s="115"/>
      <c r="F17" s="117"/>
      <c r="G17" s="46" t="s">
        <v>52</v>
      </c>
      <c r="H17" s="105" t="s">
        <v>52</v>
      </c>
      <c r="I17" s="105"/>
      <c r="J17" s="114"/>
      <c r="K17" s="114"/>
      <c r="L17" s="142"/>
      <c r="N17"/>
      <c r="O17"/>
      <c r="P17"/>
      <c r="Q17"/>
      <c r="R17"/>
      <c r="S17"/>
    </row>
    <row r="18" spans="1:34" ht="30" customHeight="1" x14ac:dyDescent="0.25">
      <c r="B18"/>
      <c r="C18" s="160" t="s">
        <v>31</v>
      </c>
      <c r="D18" s="34">
        <v>1</v>
      </c>
      <c r="E18" s="35">
        <v>19.05</v>
      </c>
      <c r="F18" s="36">
        <f>40</f>
        <v>40</v>
      </c>
      <c r="G18" s="176">
        <v>6096</v>
      </c>
      <c r="H18" s="104">
        <f>2*6096+(PI()*F18)</f>
        <v>12317.663706143592</v>
      </c>
      <c r="I18" s="104"/>
      <c r="J18" s="37">
        <v>10</v>
      </c>
      <c r="K18" s="38"/>
      <c r="L18" s="39">
        <f t="shared" ref="L18:L28" si="0">K18*J18</f>
        <v>0</v>
      </c>
      <c r="N18"/>
      <c r="O18"/>
      <c r="P18"/>
      <c r="Q18"/>
      <c r="R18"/>
      <c r="S18"/>
    </row>
    <row r="19" spans="1:34" ht="30" customHeight="1" x14ac:dyDescent="0.25">
      <c r="B19"/>
      <c r="C19" s="161"/>
      <c r="D19" s="34">
        <v>2</v>
      </c>
      <c r="E19" s="35">
        <v>19.05</v>
      </c>
      <c r="F19" s="36">
        <v>57.95</v>
      </c>
      <c r="G19" s="176"/>
      <c r="H19" s="104">
        <f t="shared" ref="H19:H28" si="1">2*6096+(PI()*F19)</f>
        <v>12374.055294275529</v>
      </c>
      <c r="I19" s="104"/>
      <c r="J19" s="37">
        <v>10</v>
      </c>
      <c r="K19" s="38"/>
      <c r="L19" s="39">
        <f t="shared" si="0"/>
        <v>0</v>
      </c>
      <c r="N19"/>
      <c r="O19"/>
      <c r="P19"/>
      <c r="Q19"/>
      <c r="R19"/>
      <c r="S19"/>
    </row>
    <row r="20" spans="1:34" s="2" customFormat="1" ht="30" customHeight="1" x14ac:dyDescent="0.25">
      <c r="B20"/>
      <c r="C20" s="161"/>
      <c r="D20" s="34">
        <v>3</v>
      </c>
      <c r="E20" s="35">
        <v>19.05</v>
      </c>
      <c r="F20" s="36">
        <v>75.900000000000006</v>
      </c>
      <c r="G20" s="176"/>
      <c r="H20" s="104">
        <f t="shared" si="1"/>
        <v>12430.446882407465</v>
      </c>
      <c r="I20" s="104"/>
      <c r="J20" s="37">
        <v>10</v>
      </c>
      <c r="K20" s="38"/>
      <c r="L20" s="39">
        <f t="shared" si="0"/>
        <v>0</v>
      </c>
      <c r="N20"/>
      <c r="O20"/>
      <c r="P20"/>
      <c r="Q20"/>
      <c r="R20"/>
      <c r="S20"/>
    </row>
    <row r="21" spans="1:34" ht="30" customHeight="1" x14ac:dyDescent="0.25">
      <c r="B21"/>
      <c r="C21" s="161"/>
      <c r="D21" s="34">
        <v>4</v>
      </c>
      <c r="E21" s="35">
        <v>19.05</v>
      </c>
      <c r="F21" s="36">
        <v>93.85</v>
      </c>
      <c r="G21" s="176"/>
      <c r="H21" s="104">
        <f t="shared" si="1"/>
        <v>12486.838470539402</v>
      </c>
      <c r="I21" s="104"/>
      <c r="J21" s="37">
        <v>10</v>
      </c>
      <c r="K21" s="38"/>
      <c r="L21" s="39">
        <f t="shared" si="0"/>
        <v>0</v>
      </c>
      <c r="N21"/>
      <c r="O21"/>
      <c r="P21"/>
      <c r="Q21"/>
      <c r="R21"/>
      <c r="S21"/>
      <c r="Z21" s="32"/>
      <c r="AA21" s="32"/>
      <c r="AB21" s="32"/>
      <c r="AC21" s="32"/>
      <c r="AD21" s="32"/>
      <c r="AE21" s="32"/>
      <c r="AF21" s="32"/>
      <c r="AG21" s="32"/>
      <c r="AH21" s="32"/>
    </row>
    <row r="22" spans="1:34" ht="30" customHeight="1" x14ac:dyDescent="0.25">
      <c r="B22"/>
      <c r="C22" s="161"/>
      <c r="D22" s="34">
        <v>5</v>
      </c>
      <c r="E22" s="35">
        <v>19.05</v>
      </c>
      <c r="F22" s="36">
        <v>111.8</v>
      </c>
      <c r="G22" s="176"/>
      <c r="H22" s="104">
        <f t="shared" si="1"/>
        <v>12543.230058671339</v>
      </c>
      <c r="I22" s="104"/>
      <c r="J22" s="37">
        <v>10</v>
      </c>
      <c r="K22" s="38"/>
      <c r="L22" s="39">
        <f t="shared" si="0"/>
        <v>0</v>
      </c>
      <c r="N22"/>
      <c r="O22"/>
      <c r="P22"/>
      <c r="Q22"/>
      <c r="R22"/>
      <c r="S22"/>
    </row>
    <row r="23" spans="1:34" ht="30" customHeight="1" x14ac:dyDescent="0.25">
      <c r="B23"/>
      <c r="C23" s="161"/>
      <c r="D23" s="34">
        <v>6</v>
      </c>
      <c r="E23" s="35">
        <v>19.05</v>
      </c>
      <c r="F23" s="36">
        <v>129.75</v>
      </c>
      <c r="G23" s="176"/>
      <c r="H23" s="104">
        <f t="shared" si="1"/>
        <v>12599.621646803276</v>
      </c>
      <c r="I23" s="104"/>
      <c r="J23" s="37">
        <v>10</v>
      </c>
      <c r="K23" s="38"/>
      <c r="L23" s="39">
        <f t="shared" si="0"/>
        <v>0</v>
      </c>
      <c r="N23"/>
      <c r="O23"/>
      <c r="P23"/>
      <c r="Q23"/>
      <c r="R23"/>
      <c r="S23"/>
    </row>
    <row r="24" spans="1:34" ht="30" customHeight="1" x14ac:dyDescent="0.25">
      <c r="B24"/>
      <c r="C24" s="161"/>
      <c r="D24" s="34">
        <v>7</v>
      </c>
      <c r="E24" s="35">
        <v>19.05</v>
      </c>
      <c r="F24" s="36">
        <v>147.69999999999999</v>
      </c>
      <c r="G24" s="176"/>
      <c r="H24" s="104">
        <f t="shared" si="1"/>
        <v>12656.013234935212</v>
      </c>
      <c r="I24" s="104"/>
      <c r="J24" s="37">
        <v>8</v>
      </c>
      <c r="K24" s="38"/>
      <c r="L24" s="39">
        <f t="shared" si="0"/>
        <v>0</v>
      </c>
      <c r="N24"/>
      <c r="O24"/>
      <c r="P24"/>
      <c r="Q24"/>
      <c r="R24"/>
      <c r="S24"/>
    </row>
    <row r="25" spans="1:34" ht="30" customHeight="1" x14ac:dyDescent="0.25">
      <c r="B25"/>
      <c r="C25" s="161"/>
      <c r="D25" s="34">
        <v>8</v>
      </c>
      <c r="E25" s="35">
        <v>19.05</v>
      </c>
      <c r="F25" s="36">
        <v>165.65</v>
      </c>
      <c r="G25" s="176"/>
      <c r="H25" s="104">
        <f t="shared" si="1"/>
        <v>12712.404823067149</v>
      </c>
      <c r="I25" s="104"/>
      <c r="J25" s="37">
        <v>8</v>
      </c>
      <c r="K25" s="38"/>
      <c r="L25" s="39">
        <f t="shared" si="0"/>
        <v>0</v>
      </c>
      <c r="N25"/>
      <c r="O25"/>
      <c r="P25"/>
      <c r="Q25"/>
      <c r="R25"/>
      <c r="S25"/>
    </row>
    <row r="26" spans="1:34" s="2" customFormat="1" ht="30" customHeight="1" x14ac:dyDescent="0.25">
      <c r="B26"/>
      <c r="C26" s="161"/>
      <c r="D26" s="34">
        <v>9</v>
      </c>
      <c r="E26" s="35">
        <v>19.05</v>
      </c>
      <c r="F26" s="36">
        <v>183.6</v>
      </c>
      <c r="G26" s="176"/>
      <c r="H26" s="104">
        <f t="shared" si="1"/>
        <v>12768.796411199086</v>
      </c>
      <c r="I26" s="104"/>
      <c r="J26" s="37">
        <v>6</v>
      </c>
      <c r="K26" s="38"/>
      <c r="L26" s="39">
        <f t="shared" si="0"/>
        <v>0</v>
      </c>
      <c r="N26"/>
      <c r="O26"/>
      <c r="P26"/>
      <c r="Q26"/>
      <c r="R26"/>
      <c r="S26"/>
    </row>
    <row r="27" spans="1:34" s="2" customFormat="1" ht="30" customHeight="1" x14ac:dyDescent="0.25">
      <c r="B27"/>
      <c r="C27" s="161"/>
      <c r="D27" s="34">
        <v>10</v>
      </c>
      <c r="E27" s="35">
        <v>19.05</v>
      </c>
      <c r="F27" s="36">
        <v>201.55</v>
      </c>
      <c r="G27" s="176"/>
      <c r="H27" s="104">
        <f t="shared" si="1"/>
        <v>12825.187999331023</v>
      </c>
      <c r="I27" s="104"/>
      <c r="J27" s="37">
        <v>6</v>
      </c>
      <c r="K27" s="38"/>
      <c r="L27" s="39">
        <f t="shared" si="0"/>
        <v>0</v>
      </c>
      <c r="N27"/>
      <c r="O27"/>
      <c r="P27"/>
      <c r="Q27"/>
      <c r="R27"/>
      <c r="S27"/>
    </row>
    <row r="28" spans="1:34" s="3" customFormat="1" ht="30" customHeight="1" thickBot="1" x14ac:dyDescent="0.3">
      <c r="A28" s="1"/>
      <c r="B28"/>
      <c r="C28" s="161"/>
      <c r="D28" s="40">
        <v>11</v>
      </c>
      <c r="E28" s="41">
        <v>19.05</v>
      </c>
      <c r="F28" s="42">
        <v>219.5</v>
      </c>
      <c r="G28" s="177"/>
      <c r="H28" s="104">
        <f t="shared" si="1"/>
        <v>12881.57958746296</v>
      </c>
      <c r="I28" s="104"/>
      <c r="J28" s="43">
        <v>2</v>
      </c>
      <c r="K28" s="44"/>
      <c r="L28" s="45">
        <f t="shared" si="0"/>
        <v>0</v>
      </c>
      <c r="N28"/>
      <c r="O28"/>
      <c r="P28"/>
      <c r="Q28"/>
      <c r="R28"/>
      <c r="S28"/>
    </row>
    <row r="29" spans="1:34" ht="30" customHeight="1" thickBot="1" x14ac:dyDescent="0.3">
      <c r="B29"/>
      <c r="C29" s="162"/>
      <c r="D29" s="165" t="s">
        <v>53</v>
      </c>
      <c r="E29" s="166"/>
      <c r="F29" s="166"/>
      <c r="G29" s="166"/>
      <c r="H29" s="166"/>
      <c r="I29" s="167"/>
      <c r="J29" s="33">
        <f>SUM(J18:J28)</f>
        <v>90</v>
      </c>
      <c r="K29" s="52">
        <f>SUM(K18:K28)</f>
        <v>0</v>
      </c>
      <c r="L29" s="52">
        <f>SUM(L18:L28)</f>
        <v>0</v>
      </c>
      <c r="N29"/>
      <c r="O29"/>
      <c r="P29"/>
      <c r="Q29"/>
      <c r="R29"/>
      <c r="S29"/>
    </row>
    <row r="30" spans="1:34" ht="30" customHeight="1" x14ac:dyDescent="0.25">
      <c r="B30"/>
      <c r="C30"/>
      <c r="D30" s="168" t="s">
        <v>54</v>
      </c>
      <c r="E30" s="169"/>
      <c r="F30" s="169"/>
      <c r="G30" s="169"/>
      <c r="H30" s="169"/>
      <c r="I30" s="170"/>
      <c r="J30" s="174">
        <v>2</v>
      </c>
      <c r="K30"/>
      <c r="L30"/>
      <c r="N30"/>
      <c r="O30"/>
      <c r="P30"/>
      <c r="Q30"/>
      <c r="R30"/>
      <c r="S30"/>
    </row>
    <row r="31" spans="1:34" s="3" customFormat="1" ht="30" customHeight="1" thickBot="1" x14ac:dyDescent="0.3">
      <c r="A31" s="1"/>
      <c r="B31" s="1"/>
      <c r="C31" s="1"/>
      <c r="D31" s="171"/>
      <c r="E31" s="172"/>
      <c r="F31" s="172"/>
      <c r="G31" s="172"/>
      <c r="H31" s="172"/>
      <c r="I31" s="173"/>
      <c r="J31" s="175"/>
      <c r="K31"/>
      <c r="L31"/>
      <c r="N31" s="1"/>
      <c r="O31" s="1"/>
      <c r="P31" s="103"/>
      <c r="Q31" s="103"/>
    </row>
    <row r="33" spans="1:19" ht="30" customHeight="1" thickBot="1" x14ac:dyDescent="0.3"/>
    <row r="34" spans="1:19" ht="30" customHeight="1" thickBot="1" x14ac:dyDescent="0.3">
      <c r="D34" s="126" t="s">
        <v>5</v>
      </c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8"/>
      <c r="S34"/>
    </row>
    <row r="35" spans="1:19" ht="30" customHeight="1" x14ac:dyDescent="0.25">
      <c r="D35" s="130" t="s">
        <v>6</v>
      </c>
      <c r="E35" s="118" t="s">
        <v>7</v>
      </c>
      <c r="F35" s="118" t="s">
        <v>9</v>
      </c>
      <c r="G35" s="118" t="s">
        <v>10</v>
      </c>
      <c r="H35" s="132" t="s">
        <v>12</v>
      </c>
      <c r="I35" s="133"/>
      <c r="J35" s="133"/>
      <c r="K35" s="134"/>
      <c r="L35" s="135" t="s">
        <v>13</v>
      </c>
      <c r="M35" s="137" t="s">
        <v>14</v>
      </c>
      <c r="N35" s="138"/>
      <c r="O35" s="135"/>
      <c r="P35" s="118" t="s">
        <v>15</v>
      </c>
      <c r="Q35" s="120" t="s">
        <v>16</v>
      </c>
      <c r="R35" s="122" t="s">
        <v>17</v>
      </c>
      <c r="S35"/>
    </row>
    <row r="36" spans="1:19" s="3" customFormat="1" ht="30" customHeight="1" thickBot="1" x14ac:dyDescent="0.3">
      <c r="A36" s="1"/>
      <c r="B36" s="1"/>
      <c r="C36" s="1"/>
      <c r="D36" s="131"/>
      <c r="E36" s="119"/>
      <c r="F36" s="119"/>
      <c r="G36" s="119"/>
      <c r="H36" s="70" t="s">
        <v>18</v>
      </c>
      <c r="I36" s="70" t="s">
        <v>19</v>
      </c>
      <c r="J36" s="124" t="s">
        <v>20</v>
      </c>
      <c r="K36" s="125"/>
      <c r="L36" s="136"/>
      <c r="M36" s="139"/>
      <c r="N36" s="140"/>
      <c r="O36" s="136"/>
      <c r="P36" s="119"/>
      <c r="Q36" s="121"/>
      <c r="R36" s="123"/>
      <c r="S36"/>
    </row>
    <row r="37" spans="1:19" ht="83.25" customHeight="1" thickBot="1" x14ac:dyDescent="0.3">
      <c r="D37" s="71" t="s">
        <v>31</v>
      </c>
      <c r="E37" s="72">
        <v>1</v>
      </c>
      <c r="F37" s="75" t="s">
        <v>36</v>
      </c>
      <c r="G37" s="75" t="s">
        <v>33</v>
      </c>
      <c r="H37" s="76">
        <v>16</v>
      </c>
      <c r="I37" s="76">
        <v>2</v>
      </c>
      <c r="J37" s="163">
        <v>6000</v>
      </c>
      <c r="K37" s="164"/>
      <c r="L37" s="75" t="s">
        <v>41</v>
      </c>
      <c r="M37" s="129" t="s">
        <v>32</v>
      </c>
      <c r="N37" s="129"/>
      <c r="O37" s="129"/>
      <c r="P37" s="75">
        <v>14</v>
      </c>
      <c r="Q37" s="73"/>
      <c r="R37" s="74"/>
    </row>
    <row r="41" spans="1:19" ht="30" customHeight="1" x14ac:dyDescent="0.25">
      <c r="J41" s="107"/>
      <c r="K41" s="107"/>
    </row>
  </sheetData>
  <sheetProtection selectLockedCells="1"/>
  <mergeCells count="54">
    <mergeCell ref="C11:E11"/>
    <mergeCell ref="C12:E13"/>
    <mergeCell ref="J15:J17"/>
    <mergeCell ref="C18:C29"/>
    <mergeCell ref="J37:K37"/>
    <mergeCell ref="D29:I29"/>
    <mergeCell ref="D30:I31"/>
    <mergeCell ref="J30:J31"/>
    <mergeCell ref="G18:G28"/>
    <mergeCell ref="H22:I22"/>
    <mergeCell ref="H23:I23"/>
    <mergeCell ref="H24:I24"/>
    <mergeCell ref="H25:I25"/>
    <mergeCell ref="H26:I26"/>
    <mergeCell ref="H27:I27"/>
    <mergeCell ref="C14:L14"/>
    <mergeCell ref="C15:C17"/>
    <mergeCell ref="G15:G16"/>
    <mergeCell ref="H15:I16"/>
    <mergeCell ref="J41:K41"/>
    <mergeCell ref="M37:O37"/>
    <mergeCell ref="D35:D36"/>
    <mergeCell ref="E35:E36"/>
    <mergeCell ref="F35:F36"/>
    <mergeCell ref="G35:G36"/>
    <mergeCell ref="H35:K35"/>
    <mergeCell ref="L35:L36"/>
    <mergeCell ref="M35:O36"/>
    <mergeCell ref="P35:P36"/>
    <mergeCell ref="Q35:Q36"/>
    <mergeCell ref="R35:R36"/>
    <mergeCell ref="J36:K36"/>
    <mergeCell ref="D34:R34"/>
    <mergeCell ref="D8:E8"/>
    <mergeCell ref="H20:I20"/>
    <mergeCell ref="H21:I21"/>
    <mergeCell ref="B2:Q2"/>
    <mergeCell ref="B3:Q3"/>
    <mergeCell ref="B4:Q4"/>
    <mergeCell ref="B6:Q6"/>
    <mergeCell ref="B7:Q7"/>
    <mergeCell ref="E9:G9"/>
    <mergeCell ref="F11:K11"/>
    <mergeCell ref="L12:L13"/>
    <mergeCell ref="E15:E17"/>
    <mergeCell ref="F15:F17"/>
    <mergeCell ref="L15:L17"/>
    <mergeCell ref="K15:K17"/>
    <mergeCell ref="D15:D17"/>
    <mergeCell ref="P31:Q31"/>
    <mergeCell ref="H18:I18"/>
    <mergeCell ref="H19:I19"/>
    <mergeCell ref="H17:I17"/>
    <mergeCell ref="H28:I28"/>
  </mergeCells>
  <phoneticPr fontId="11" type="noConversion"/>
  <printOptions horizontalCentered="1"/>
  <pageMargins left="0" right="0" top="0" bottom="0" header="0" footer="0"/>
  <pageSetup paperSize="8" scale="3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B3A87-EB5A-4968-90D3-A3A8BE60078A}">
  <dimension ref="A1"/>
  <sheetViews>
    <sheetView zoomScale="70" zoomScaleNormal="70" workbookViewId="0">
      <selection activeCell="I30" sqref="I30"/>
    </sheetView>
  </sheetViews>
  <sheetFormatPr defaultRowHeight="15" x14ac:dyDescent="0.25"/>
  <cols>
    <col min="6" max="6" width="12.5703125" customWidth="1"/>
    <col min="7" max="8" width="20" customWidth="1"/>
    <col min="10" max="10" width="14" customWidth="1"/>
    <col min="11" max="11" width="14.5703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97851-A523-4B99-A500-08DC12D30560}">
  <sheetPr>
    <tabColor theme="7" tint="0.59999389629810485"/>
    <pageSetUpPr fitToPage="1"/>
  </sheetPr>
  <dimension ref="A2:S25"/>
  <sheetViews>
    <sheetView showGridLines="0" tabSelected="1" zoomScale="85" zoomScaleNormal="85" zoomScaleSheetLayoutView="70" workbookViewId="0">
      <selection activeCell="B15" sqref="B15:P15"/>
    </sheetView>
  </sheetViews>
  <sheetFormatPr defaultColWidth="9.140625" defaultRowHeight="18" x14ac:dyDescent="0.25"/>
  <cols>
    <col min="1" max="1" width="2" style="1" customWidth="1"/>
    <col min="2" max="2" width="8.5703125" style="1" bestFit="1" customWidth="1"/>
    <col min="3" max="3" width="6.140625" style="1" bestFit="1" customWidth="1"/>
    <col min="4" max="4" width="25.140625" style="1" customWidth="1"/>
    <col min="5" max="5" width="20.7109375" style="1" customWidth="1"/>
    <col min="6" max="6" width="6.28515625" style="1" hidden="1" customWidth="1"/>
    <col min="7" max="11" width="6.28515625" style="1" customWidth="1"/>
    <col min="12" max="12" width="5.85546875" style="1" bestFit="1" customWidth="1"/>
    <col min="13" max="13" width="7.42578125" style="1" customWidth="1"/>
    <col min="14" max="14" width="9.5703125" style="1" customWidth="1"/>
    <col min="15" max="15" width="7.28515625" style="1" customWidth="1"/>
    <col min="16" max="16" width="15.7109375" style="1" customWidth="1"/>
    <col min="17" max="17" width="18.85546875" style="1" customWidth="1"/>
    <col min="18" max="18" width="20.5703125" style="1" customWidth="1"/>
    <col min="19" max="19" width="1.85546875" style="3" customWidth="1"/>
    <col min="20" max="20" width="9.140625" style="1" customWidth="1"/>
    <col min="21" max="16384" width="9.140625" style="1"/>
  </cols>
  <sheetData>
    <row r="2" spans="1:19" x14ac:dyDescent="0.25"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9" ht="18.75" x14ac:dyDescent="0.25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4"/>
    </row>
    <row r="4" spans="1:19" ht="18.75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4"/>
    </row>
    <row r="6" spans="1:19" ht="18.75" x14ac:dyDescent="0.25">
      <c r="B6" s="108" t="s">
        <v>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7" spans="1:19" ht="18.75" x14ac:dyDescent="0.25">
      <c r="B7" s="108" t="s">
        <v>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1:19" ht="24.75" x14ac:dyDescent="0.25">
      <c r="A8" s="5"/>
      <c r="B8" s="53" t="s">
        <v>2</v>
      </c>
      <c r="C8" s="54"/>
      <c r="D8" s="210" t="s">
        <v>3</v>
      </c>
      <c r="E8" s="210"/>
      <c r="F8" s="54"/>
      <c r="G8" s="54"/>
      <c r="H8" s="54"/>
      <c r="I8" s="54"/>
      <c r="J8" s="54"/>
      <c r="K8" s="55"/>
      <c r="L8" s="55"/>
      <c r="M8" s="55"/>
      <c r="N8" s="56"/>
      <c r="O8" s="57"/>
      <c r="P8" s="57"/>
      <c r="Q8" s="54"/>
      <c r="R8" s="54"/>
    </row>
    <row r="9" spans="1:19" ht="25.5" thickBot="1" x14ac:dyDescent="0.3">
      <c r="A9" s="5"/>
      <c r="B9" s="58" t="s">
        <v>4</v>
      </c>
      <c r="C9" s="58"/>
      <c r="D9" s="189" t="s">
        <v>23</v>
      </c>
      <c r="E9" s="189"/>
      <c r="F9" s="54"/>
      <c r="G9" s="54"/>
      <c r="H9" s="54"/>
      <c r="I9" s="54"/>
      <c r="J9" s="54"/>
      <c r="K9" s="55"/>
      <c r="L9" s="55"/>
      <c r="M9" s="55"/>
      <c r="N9" s="56"/>
      <c r="O9" s="56"/>
      <c r="P9" s="59"/>
      <c r="Q9" s="54"/>
      <c r="R9" s="54"/>
      <c r="S9" s="13"/>
    </row>
    <row r="10" spans="1:19" ht="21.75" thickBot="1" x14ac:dyDescent="0.3">
      <c r="B10" s="190" t="s">
        <v>24</v>
      </c>
      <c r="C10" s="191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"/>
    </row>
    <row r="11" spans="1:19" ht="19.350000000000001" customHeight="1" x14ac:dyDescent="0.25">
      <c r="B11" s="194" t="s">
        <v>6</v>
      </c>
      <c r="C11" s="196" t="s">
        <v>7</v>
      </c>
      <c r="D11" s="196" t="s">
        <v>9</v>
      </c>
      <c r="E11" s="196" t="s">
        <v>10</v>
      </c>
      <c r="F11" s="198" t="s">
        <v>11</v>
      </c>
      <c r="G11" s="199" t="s">
        <v>12</v>
      </c>
      <c r="H11" s="199"/>
      <c r="I11" s="199"/>
      <c r="J11" s="199"/>
      <c r="K11" s="199"/>
      <c r="L11" s="199"/>
      <c r="M11" s="200" t="s">
        <v>14</v>
      </c>
      <c r="N11" s="201"/>
      <c r="O11" s="202"/>
      <c r="P11" s="196" t="s">
        <v>15</v>
      </c>
      <c r="Q11" s="206" t="s">
        <v>16</v>
      </c>
      <c r="R11" s="208" t="s">
        <v>17</v>
      </c>
    </row>
    <row r="12" spans="1:19" ht="17.45" customHeight="1" thickBot="1" x14ac:dyDescent="0.3">
      <c r="B12" s="195"/>
      <c r="C12" s="197"/>
      <c r="D12" s="197"/>
      <c r="E12" s="197"/>
      <c r="F12" s="188"/>
      <c r="G12" s="188" t="s">
        <v>18</v>
      </c>
      <c r="H12" s="188"/>
      <c r="I12" s="188"/>
      <c r="J12" s="188" t="s">
        <v>20</v>
      </c>
      <c r="K12" s="188"/>
      <c r="L12" s="188"/>
      <c r="M12" s="203"/>
      <c r="N12" s="204"/>
      <c r="O12" s="205"/>
      <c r="P12" s="197"/>
      <c r="Q12" s="207"/>
      <c r="R12" s="209"/>
    </row>
    <row r="13" spans="1:19" ht="66.75" customHeight="1" thickBot="1" x14ac:dyDescent="0.3">
      <c r="B13" s="186" t="s">
        <v>31</v>
      </c>
      <c r="C13" s="60">
        <v>1</v>
      </c>
      <c r="D13" s="61" t="s">
        <v>23</v>
      </c>
      <c r="E13" s="61" t="s">
        <v>33</v>
      </c>
      <c r="F13" s="62"/>
      <c r="G13" s="180">
        <v>10</v>
      </c>
      <c r="H13" s="181"/>
      <c r="I13" s="182"/>
      <c r="J13" s="183">
        <v>6000</v>
      </c>
      <c r="K13" s="184"/>
      <c r="L13" s="185"/>
      <c r="M13" s="183" t="s">
        <v>59</v>
      </c>
      <c r="N13" s="184"/>
      <c r="O13" s="185"/>
      <c r="P13" s="61">
        <v>10</v>
      </c>
      <c r="Q13" s="63"/>
      <c r="R13" s="64"/>
    </row>
    <row r="14" spans="1:19" s="26" customFormat="1" ht="66.75" customHeight="1" thickBot="1" x14ac:dyDescent="0.3">
      <c r="B14" s="187"/>
      <c r="C14" s="60">
        <v>2</v>
      </c>
      <c r="D14" s="61" t="s">
        <v>23</v>
      </c>
      <c r="E14" s="61" t="s">
        <v>33</v>
      </c>
      <c r="F14" s="62"/>
      <c r="G14" s="180">
        <v>10</v>
      </c>
      <c r="H14" s="181"/>
      <c r="I14" s="182"/>
      <c r="J14" s="183">
        <v>6000</v>
      </c>
      <c r="K14" s="184"/>
      <c r="L14" s="185"/>
      <c r="M14" s="183" t="s">
        <v>59</v>
      </c>
      <c r="N14" s="184"/>
      <c r="O14" s="185"/>
      <c r="P14" s="61">
        <v>2</v>
      </c>
      <c r="Q14" s="63"/>
      <c r="R14" s="64"/>
      <c r="S14" s="3"/>
    </row>
    <row r="15" spans="1:19" s="3" customFormat="1" ht="21.75" thickBot="1" x14ac:dyDescent="0.3">
      <c r="A15" s="1"/>
      <c r="B15" s="178" t="s">
        <v>22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65">
        <f>SUM(Q13:Q13)</f>
        <v>0</v>
      </c>
      <c r="R15" s="65">
        <f>SUM(R13:R13)</f>
        <v>0</v>
      </c>
    </row>
    <row r="16" spans="1:19" ht="24.75" x14ac:dyDescent="0.25"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8" spans="1:18" s="3" customForma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03"/>
      <c r="R18" s="103"/>
    </row>
    <row r="25" spans="1:18" s="3" customFormat="1" ht="18.75" x14ac:dyDescent="0.25">
      <c r="A25" s="1"/>
      <c r="B25" s="1"/>
      <c r="C25" s="1"/>
      <c r="D25" s="20"/>
      <c r="E25" s="20"/>
      <c r="F25" s="20"/>
      <c r="G25" s="20"/>
      <c r="H25" s="20"/>
      <c r="I25" s="20"/>
      <c r="J25" s="20"/>
      <c r="K25" s="20"/>
      <c r="L25" s="21"/>
      <c r="M25" s="20"/>
      <c r="N25" s="20"/>
      <c r="O25" s="20"/>
      <c r="P25" s="20"/>
      <c r="Q25" s="20"/>
      <c r="R25" s="1"/>
    </row>
  </sheetData>
  <sheetProtection selectLockedCells="1"/>
  <mergeCells count="29">
    <mergeCell ref="D8:E8"/>
    <mergeCell ref="B2:R2"/>
    <mergeCell ref="B3:R3"/>
    <mergeCell ref="B4:R4"/>
    <mergeCell ref="B6:R6"/>
    <mergeCell ref="B7:R7"/>
    <mergeCell ref="G12:I12"/>
    <mergeCell ref="J12:L12"/>
    <mergeCell ref="D9:E9"/>
    <mergeCell ref="B10:R10"/>
    <mergeCell ref="B11:B12"/>
    <mergeCell ref="C11:C12"/>
    <mergeCell ref="D11:D12"/>
    <mergeCell ref="E11:E12"/>
    <mergeCell ref="F11:F12"/>
    <mergeCell ref="G11:L11"/>
    <mergeCell ref="M11:O12"/>
    <mergeCell ref="P11:P12"/>
    <mergeCell ref="Q11:Q12"/>
    <mergeCell ref="R11:R12"/>
    <mergeCell ref="B15:P15"/>
    <mergeCell ref="Q18:R18"/>
    <mergeCell ref="G13:I13"/>
    <mergeCell ref="J13:L13"/>
    <mergeCell ref="M13:O13"/>
    <mergeCell ref="G14:I14"/>
    <mergeCell ref="J14:L14"/>
    <mergeCell ref="M14:O14"/>
    <mergeCell ref="B13:B14"/>
  </mergeCells>
  <printOptions horizontalCentered="1"/>
  <pageMargins left="0" right="0" top="0" bottom="0" header="0" footer="0"/>
  <pageSetup paperSize="8" scale="3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814DF-E97A-48F9-BE34-5D9351BD5F76}">
  <sheetPr>
    <tabColor theme="7" tint="0.59999389629810485"/>
    <pageSetUpPr fitToPage="1"/>
  </sheetPr>
  <dimension ref="A2:Z46"/>
  <sheetViews>
    <sheetView showGridLines="0" zoomScale="60" zoomScaleNormal="60" zoomScaleSheetLayoutView="70" workbookViewId="0">
      <selection activeCell="N23" sqref="N23"/>
    </sheetView>
  </sheetViews>
  <sheetFormatPr defaultColWidth="9.140625" defaultRowHeight="18" x14ac:dyDescent="0.25"/>
  <cols>
    <col min="1" max="1" width="2" style="1" customWidth="1"/>
    <col min="2" max="2" width="8.5703125" style="1" bestFit="1" customWidth="1"/>
    <col min="3" max="3" width="6.140625" style="1" bestFit="1" customWidth="1"/>
    <col min="4" max="4" width="23" style="1" customWidth="1"/>
    <col min="5" max="5" width="20.7109375" style="1" customWidth="1"/>
    <col min="6" max="6" width="6.28515625" style="1" hidden="1" customWidth="1"/>
    <col min="7" max="7" width="6.85546875" style="1" customWidth="1"/>
    <col min="8" max="9" width="6.28515625" style="1" customWidth="1"/>
    <col min="10" max="10" width="7.5703125" style="1" customWidth="1"/>
    <col min="11" max="11" width="7.28515625" style="1" customWidth="1"/>
    <col min="12" max="12" width="19.28515625" style="1" customWidth="1"/>
    <col min="13" max="13" width="9" style="1" customWidth="1"/>
    <col min="14" max="14" width="12.140625" style="1" bestFit="1" customWidth="1"/>
    <col min="15" max="15" width="13.5703125" style="1" bestFit="1" customWidth="1"/>
    <col min="16" max="16" width="1.85546875" style="3" customWidth="1"/>
    <col min="17" max="17" width="9.140625" style="1" customWidth="1"/>
    <col min="18" max="16384" width="9.140625" style="1"/>
  </cols>
  <sheetData>
    <row r="2" spans="1:16" x14ac:dyDescent="0.25"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6" ht="18.75" x14ac:dyDescent="0.25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4"/>
    </row>
    <row r="4" spans="1:16" ht="18.75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4"/>
    </row>
    <row r="6" spans="1:16" ht="18.75" x14ac:dyDescent="0.25">
      <c r="B6" s="108" t="s">
        <v>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6" ht="18.75" x14ac:dyDescent="0.25">
      <c r="B7" s="108" t="s">
        <v>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6" ht="22.5" x14ac:dyDescent="0.25">
      <c r="A8" s="5"/>
      <c r="B8" s="6" t="s">
        <v>2</v>
      </c>
      <c r="D8" s="106" t="s">
        <v>3</v>
      </c>
      <c r="E8" s="106"/>
      <c r="J8" s="8"/>
      <c r="K8" s="9"/>
      <c r="L8" s="10"/>
      <c r="M8" s="10"/>
    </row>
    <row r="9" spans="1:16" ht="23.25" thickBot="1" x14ac:dyDescent="0.3">
      <c r="A9" s="5"/>
      <c r="B9" s="11" t="s">
        <v>4</v>
      </c>
      <c r="C9" s="11"/>
      <c r="D9" s="231" t="s">
        <v>25</v>
      </c>
      <c r="E9" s="231"/>
      <c r="J9" s="8"/>
      <c r="K9" s="9"/>
      <c r="L9" s="9"/>
      <c r="M9" s="12"/>
      <c r="P9" s="13"/>
    </row>
    <row r="10" spans="1:16" ht="27" thickBot="1" x14ac:dyDescent="0.3">
      <c r="B10" s="232" t="s">
        <v>25</v>
      </c>
      <c r="C10" s="233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5"/>
      <c r="P10" s="4"/>
    </row>
    <row r="11" spans="1:16" ht="19.350000000000001" customHeight="1" x14ac:dyDescent="0.25">
      <c r="B11" s="236" t="s">
        <v>6</v>
      </c>
      <c r="C11" s="220" t="s">
        <v>7</v>
      </c>
      <c r="D11" s="220" t="s">
        <v>9</v>
      </c>
      <c r="E11" s="220" t="s">
        <v>10</v>
      </c>
      <c r="F11" s="238" t="s">
        <v>11</v>
      </c>
      <c r="G11" s="213" t="s">
        <v>12</v>
      </c>
      <c r="H11" s="213"/>
      <c r="I11" s="213"/>
      <c r="J11" s="214" t="s">
        <v>14</v>
      </c>
      <c r="K11" s="215"/>
      <c r="L11" s="216"/>
      <c r="M11" s="220" t="s">
        <v>15</v>
      </c>
      <c r="N11" s="222" t="s">
        <v>16</v>
      </c>
      <c r="O11" s="229" t="s">
        <v>17</v>
      </c>
    </row>
    <row r="12" spans="1:16" ht="17.45" customHeight="1" thickBot="1" x14ac:dyDescent="0.3">
      <c r="B12" s="237"/>
      <c r="C12" s="221"/>
      <c r="D12" s="221"/>
      <c r="E12" s="221"/>
      <c r="F12" s="239"/>
      <c r="G12" s="14" t="s">
        <v>18</v>
      </c>
      <c r="H12" s="14" t="s">
        <v>26</v>
      </c>
      <c r="I12" s="14" t="s">
        <v>19</v>
      </c>
      <c r="J12" s="217"/>
      <c r="K12" s="218"/>
      <c r="L12" s="219"/>
      <c r="M12" s="221"/>
      <c r="N12" s="223"/>
      <c r="O12" s="230"/>
    </row>
    <row r="13" spans="1:16" ht="47.25" customHeight="1" thickBot="1" x14ac:dyDescent="0.3">
      <c r="B13" s="25" t="s">
        <v>31</v>
      </c>
      <c r="C13" s="15">
        <v>1</v>
      </c>
      <c r="D13" s="27" t="s">
        <v>27</v>
      </c>
      <c r="E13" s="27" t="s">
        <v>57</v>
      </c>
      <c r="F13" s="16"/>
      <c r="G13" s="17">
        <v>565</v>
      </c>
      <c r="H13" s="17">
        <v>487</v>
      </c>
      <c r="I13" s="17">
        <v>75</v>
      </c>
      <c r="J13" s="224" t="s">
        <v>35</v>
      </c>
      <c r="K13" s="225"/>
      <c r="L13" s="226"/>
      <c r="M13" s="27">
        <v>2</v>
      </c>
      <c r="N13" s="18"/>
      <c r="O13" s="19"/>
    </row>
    <row r="14" spans="1:16" s="3" customFormat="1" ht="19.5" thickBot="1" x14ac:dyDescent="0.3">
      <c r="A14" s="1"/>
      <c r="B14" s="211" t="s">
        <v>22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2">
        <f>SUM(N13:N13)</f>
        <v>0</v>
      </c>
      <c r="O14" s="23">
        <f>SUM(O13:O13)</f>
        <v>0</v>
      </c>
    </row>
    <row r="17" spans="1:15" s="3" customForma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24" spans="1:15" s="3" customFormat="1" ht="18.75" x14ac:dyDescent="0.25">
      <c r="A24" s="1"/>
      <c r="B24" s="1"/>
      <c r="C24" s="1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1"/>
    </row>
    <row r="40" spans="1:26" s="3" customForma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03"/>
      <c r="O40" s="103"/>
    </row>
    <row r="42" spans="1:26" x14ac:dyDescent="0.25">
      <c r="C42" s="227" t="s">
        <v>34</v>
      </c>
      <c r="D42" s="227"/>
      <c r="E42" s="227"/>
      <c r="F42" s="227"/>
      <c r="G42" s="227"/>
      <c r="H42" s="227"/>
      <c r="I42" s="227"/>
    </row>
    <row r="43" spans="1:26" x14ac:dyDescent="0.25">
      <c r="C43" s="227"/>
      <c r="D43" s="227"/>
      <c r="E43" s="227"/>
      <c r="F43" s="227"/>
      <c r="G43" s="227"/>
      <c r="H43" s="227"/>
      <c r="I43" s="227"/>
    </row>
    <row r="45" spans="1:26" x14ac:dyDescent="0.25">
      <c r="Q45" s="227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x14ac:dyDescent="0.25"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</sheetData>
  <sheetProtection selectLockedCells="1"/>
  <mergeCells count="23">
    <mergeCell ref="Q45:Z46"/>
    <mergeCell ref="D8:E8"/>
    <mergeCell ref="C42:I43"/>
    <mergeCell ref="B2:O2"/>
    <mergeCell ref="B3:O3"/>
    <mergeCell ref="B4:O4"/>
    <mergeCell ref="B6:O6"/>
    <mergeCell ref="B7:O7"/>
    <mergeCell ref="O11:O12"/>
    <mergeCell ref="D9:E9"/>
    <mergeCell ref="B10:O10"/>
    <mergeCell ref="B11:B12"/>
    <mergeCell ref="C11:C12"/>
    <mergeCell ref="D11:D12"/>
    <mergeCell ref="E11:E12"/>
    <mergeCell ref="F11:F12"/>
    <mergeCell ref="B14:M14"/>
    <mergeCell ref="N40:O40"/>
    <mergeCell ref="G11:I11"/>
    <mergeCell ref="J11:L12"/>
    <mergeCell ref="M11:M12"/>
    <mergeCell ref="N11:N12"/>
    <mergeCell ref="J13:L13"/>
  </mergeCells>
  <phoneticPr fontId="11" type="noConversion"/>
  <printOptions horizontalCentered="1"/>
  <pageMargins left="0" right="0" top="0" bottom="0" header="0" footer="0"/>
  <pageSetup paperSize="8" scale="3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0090-8CCE-4707-A5A9-A33FD0C7D835}">
  <sheetPr>
    <tabColor theme="7" tint="0.59999389629810485"/>
  </sheetPr>
  <dimension ref="E9:R42"/>
  <sheetViews>
    <sheetView topLeftCell="D1" zoomScale="70" zoomScaleNormal="70" workbookViewId="0">
      <selection activeCell="O21" sqref="O21"/>
    </sheetView>
  </sheetViews>
  <sheetFormatPr defaultRowHeight="15" x14ac:dyDescent="0.25"/>
  <cols>
    <col min="7" max="7" width="32.42578125" customWidth="1"/>
    <col min="8" max="8" width="25.7109375" customWidth="1"/>
    <col min="17" max="17" width="18.28515625" customWidth="1"/>
    <col min="18" max="18" width="17.5703125" customWidth="1"/>
  </cols>
  <sheetData>
    <row r="9" spans="5:18" ht="15.75" thickBot="1" x14ac:dyDescent="0.3"/>
    <row r="10" spans="5:18" ht="27" thickBot="1" x14ac:dyDescent="0.3">
      <c r="E10" s="232" t="s">
        <v>61</v>
      </c>
      <c r="F10" s="233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</row>
    <row r="11" spans="5:18" ht="15.75" x14ac:dyDescent="0.25">
      <c r="E11" s="246" t="s">
        <v>6</v>
      </c>
      <c r="F11" s="213" t="s">
        <v>7</v>
      </c>
      <c r="G11" s="213" t="s">
        <v>9</v>
      </c>
      <c r="H11" s="213" t="s">
        <v>10</v>
      </c>
      <c r="I11" s="213" t="s">
        <v>12</v>
      </c>
      <c r="J11" s="213"/>
      <c r="K11" s="213"/>
      <c r="L11" s="213"/>
      <c r="M11" s="214" t="s">
        <v>14</v>
      </c>
      <c r="N11" s="215"/>
      <c r="O11" s="216"/>
      <c r="P11" s="213" t="s">
        <v>15</v>
      </c>
      <c r="Q11" s="252" t="s">
        <v>16</v>
      </c>
      <c r="R11" s="241" t="s">
        <v>17</v>
      </c>
    </row>
    <row r="12" spans="5:18" ht="16.5" thickBot="1" x14ac:dyDescent="0.3">
      <c r="E12" s="247"/>
      <c r="F12" s="248"/>
      <c r="G12" s="248"/>
      <c r="H12" s="248"/>
      <c r="I12" s="81" t="s">
        <v>18</v>
      </c>
      <c r="J12" s="81" t="s">
        <v>80</v>
      </c>
      <c r="K12" s="81" t="s">
        <v>64</v>
      </c>
      <c r="L12" s="81" t="s">
        <v>19</v>
      </c>
      <c r="M12" s="249"/>
      <c r="N12" s="250"/>
      <c r="O12" s="251"/>
      <c r="P12" s="248"/>
      <c r="Q12" s="253"/>
      <c r="R12" s="242"/>
    </row>
    <row r="13" spans="5:18" ht="75" customHeight="1" x14ac:dyDescent="0.25">
      <c r="E13" s="254" t="s">
        <v>31</v>
      </c>
      <c r="F13" s="80">
        <v>1</v>
      </c>
      <c r="G13" s="66" t="s">
        <v>78</v>
      </c>
      <c r="H13" s="66" t="s">
        <v>62</v>
      </c>
      <c r="I13" s="69">
        <v>656</v>
      </c>
      <c r="J13" s="69">
        <v>602</v>
      </c>
      <c r="K13" s="69">
        <v>480</v>
      </c>
      <c r="L13" s="69">
        <v>53</v>
      </c>
      <c r="M13" s="243" t="s">
        <v>81</v>
      </c>
      <c r="N13" s="244"/>
      <c r="O13" s="245"/>
      <c r="P13" s="66">
        <v>1</v>
      </c>
      <c r="Q13" s="67"/>
      <c r="R13" s="68">
        <f>Q13*P13</f>
        <v>0</v>
      </c>
    </row>
    <row r="14" spans="5:18" ht="75" customHeight="1" thickBot="1" x14ac:dyDescent="0.3">
      <c r="E14" s="255"/>
      <c r="F14" s="80">
        <v>2</v>
      </c>
      <c r="G14" s="66" t="s">
        <v>79</v>
      </c>
      <c r="H14" s="66" t="s">
        <v>62</v>
      </c>
      <c r="I14" s="69">
        <v>656</v>
      </c>
      <c r="J14" s="69">
        <v>602</v>
      </c>
      <c r="K14" s="69">
        <v>490</v>
      </c>
      <c r="L14" s="69">
        <v>53</v>
      </c>
      <c r="M14" s="243" t="s">
        <v>81</v>
      </c>
      <c r="N14" s="244"/>
      <c r="O14" s="245"/>
      <c r="P14" s="66">
        <v>1</v>
      </c>
      <c r="Q14" s="67"/>
      <c r="R14" s="68">
        <f>Q14*P14</f>
        <v>0</v>
      </c>
    </row>
    <row r="15" spans="5:18" ht="19.5" thickBot="1" x14ac:dyDescent="0.3">
      <c r="E15" s="211" t="s">
        <v>22</v>
      </c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2">
        <f>Q13</f>
        <v>0</v>
      </c>
      <c r="R15" s="23">
        <f>R13</f>
        <v>0</v>
      </c>
    </row>
    <row r="42" spans="5:11" x14ac:dyDescent="0.25">
      <c r="E42" s="240" t="s">
        <v>79</v>
      </c>
      <c r="F42" s="240"/>
      <c r="G42" s="240"/>
      <c r="H42" s="240" t="s">
        <v>78</v>
      </c>
      <c r="I42" s="240"/>
      <c r="J42" s="240"/>
      <c r="K42" s="240"/>
    </row>
  </sheetData>
  <mergeCells count="16">
    <mergeCell ref="E10:R10"/>
    <mergeCell ref="E11:E12"/>
    <mergeCell ref="F11:F12"/>
    <mergeCell ref="G11:G12"/>
    <mergeCell ref="H11:H12"/>
    <mergeCell ref="I11:L11"/>
    <mergeCell ref="M11:O12"/>
    <mergeCell ref="P11:P12"/>
    <mergeCell ref="Q11:Q12"/>
    <mergeCell ref="E42:G42"/>
    <mergeCell ref="H42:K42"/>
    <mergeCell ref="R11:R12"/>
    <mergeCell ref="M13:O13"/>
    <mergeCell ref="E15:P15"/>
    <mergeCell ref="M14:O14"/>
    <mergeCell ref="E13:E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EA75D-E9D6-4A64-9407-D0E5DAF75A1A}">
  <sheetPr>
    <tabColor theme="7" tint="0.59999389629810485"/>
  </sheetPr>
  <dimension ref="F10:R15"/>
  <sheetViews>
    <sheetView showGridLines="0" zoomScale="70" zoomScaleNormal="70" workbookViewId="0">
      <selection activeCell="F11" sqref="F11:R15"/>
    </sheetView>
  </sheetViews>
  <sheetFormatPr defaultRowHeight="15" x14ac:dyDescent="0.25"/>
  <cols>
    <col min="8" max="8" width="30.5703125" customWidth="1"/>
    <col min="9" max="9" width="24.7109375" customWidth="1"/>
    <col min="11" max="11" width="15.140625" customWidth="1"/>
    <col min="12" max="12" width="12.42578125" customWidth="1"/>
    <col min="17" max="17" width="14.28515625" customWidth="1"/>
    <col min="18" max="18" width="16.28515625" customWidth="1"/>
  </cols>
  <sheetData>
    <row r="10" spans="6:18" ht="15.75" thickBot="1" x14ac:dyDescent="0.3"/>
    <row r="11" spans="6:18" ht="19.5" thickBot="1" x14ac:dyDescent="0.3">
      <c r="F11" s="258" t="s">
        <v>67</v>
      </c>
      <c r="G11" s="259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1"/>
    </row>
    <row r="12" spans="6:18" ht="18.75" x14ac:dyDescent="0.25">
      <c r="F12" s="262" t="s">
        <v>6</v>
      </c>
      <c r="G12" s="264" t="s">
        <v>7</v>
      </c>
      <c r="H12" s="264" t="s">
        <v>9</v>
      </c>
      <c r="I12" s="264" t="s">
        <v>10</v>
      </c>
      <c r="J12" s="266" t="s">
        <v>12</v>
      </c>
      <c r="K12" s="266"/>
      <c r="L12" s="266"/>
      <c r="M12" s="267" t="s">
        <v>14</v>
      </c>
      <c r="N12" s="268"/>
      <c r="O12" s="269"/>
      <c r="P12" s="264" t="s">
        <v>15</v>
      </c>
      <c r="Q12" s="273" t="s">
        <v>16</v>
      </c>
      <c r="R12" s="256" t="s">
        <v>17</v>
      </c>
    </row>
    <row r="13" spans="6:18" ht="19.5" thickBot="1" x14ac:dyDescent="0.3">
      <c r="F13" s="263"/>
      <c r="G13" s="265"/>
      <c r="H13" s="265"/>
      <c r="I13" s="265"/>
      <c r="J13" s="82" t="s">
        <v>18</v>
      </c>
      <c r="K13" s="82" t="s">
        <v>65</v>
      </c>
      <c r="L13" s="82" t="s">
        <v>66</v>
      </c>
      <c r="M13" s="270"/>
      <c r="N13" s="271"/>
      <c r="O13" s="272"/>
      <c r="P13" s="265"/>
      <c r="Q13" s="274"/>
      <c r="R13" s="257"/>
    </row>
    <row r="14" spans="6:18" ht="78" customHeight="1" thickBot="1" x14ac:dyDescent="0.3">
      <c r="F14" s="25" t="s">
        <v>31</v>
      </c>
      <c r="G14" s="15">
        <v>1</v>
      </c>
      <c r="H14" s="27" t="s">
        <v>67</v>
      </c>
      <c r="I14" s="27" t="s">
        <v>62</v>
      </c>
      <c r="J14" s="17">
        <v>490</v>
      </c>
      <c r="K14" s="17">
        <v>13</v>
      </c>
      <c r="L14" s="17">
        <v>313</v>
      </c>
      <c r="M14" s="224" t="s">
        <v>59</v>
      </c>
      <c r="N14" s="225"/>
      <c r="O14" s="226"/>
      <c r="P14" s="27">
        <v>1</v>
      </c>
      <c r="Q14" s="18"/>
      <c r="R14" s="19"/>
    </row>
    <row r="15" spans="6:18" ht="19.5" thickBot="1" x14ac:dyDescent="0.3">
      <c r="F15" s="211" t="s">
        <v>22</v>
      </c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2">
        <f>SUM(Q14:Q14)</f>
        <v>0</v>
      </c>
      <c r="R15" s="23">
        <f>SUM(R14:R14)</f>
        <v>0</v>
      </c>
    </row>
  </sheetData>
  <mergeCells count="12">
    <mergeCell ref="R12:R13"/>
    <mergeCell ref="M14:O14"/>
    <mergeCell ref="F15:P15"/>
    <mergeCell ref="F11:R11"/>
    <mergeCell ref="F12:F13"/>
    <mergeCell ref="G12:G13"/>
    <mergeCell ref="H12:H13"/>
    <mergeCell ref="I12:I13"/>
    <mergeCell ref="J12:L12"/>
    <mergeCell ref="M12:O13"/>
    <mergeCell ref="P12:P13"/>
    <mergeCell ref="Q12:Q13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A169-7A17-488D-9CE9-51069A27994A}">
  <sheetPr>
    <tabColor theme="7" tint="0.59999389629810485"/>
  </sheetPr>
  <dimension ref="A1:T14"/>
  <sheetViews>
    <sheetView showGridLines="0" zoomScale="70" zoomScaleNormal="70" workbookViewId="0">
      <selection activeCell="H10" sqref="H10:T13"/>
    </sheetView>
  </sheetViews>
  <sheetFormatPr defaultRowHeight="15" x14ac:dyDescent="0.25"/>
  <cols>
    <col min="10" max="10" width="19.7109375" customWidth="1"/>
    <col min="11" max="11" width="22.85546875" customWidth="1"/>
    <col min="13" max="13" width="17.7109375" customWidth="1"/>
    <col min="14" max="14" width="10.5703125" customWidth="1"/>
    <col min="19" max="19" width="17.7109375" customWidth="1"/>
    <col min="20" max="20" width="16.42578125" customWidth="1"/>
  </cols>
  <sheetData>
    <row r="1" spans="1:20" x14ac:dyDescent="0.25">
      <c r="A1" t="s">
        <v>73</v>
      </c>
    </row>
    <row r="9" spans="1:20" ht="15.75" thickBot="1" x14ac:dyDescent="0.3"/>
    <row r="10" spans="1:20" ht="19.5" thickBot="1" x14ac:dyDescent="0.3">
      <c r="H10" s="258" t="s">
        <v>67</v>
      </c>
      <c r="I10" s="259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1"/>
    </row>
    <row r="11" spans="1:20" ht="18.75" x14ac:dyDescent="0.25">
      <c r="H11" s="262" t="s">
        <v>6</v>
      </c>
      <c r="I11" s="264" t="s">
        <v>7</v>
      </c>
      <c r="J11" s="264" t="s">
        <v>9</v>
      </c>
      <c r="K11" s="264" t="s">
        <v>10</v>
      </c>
      <c r="L11" s="266" t="s">
        <v>12</v>
      </c>
      <c r="M11" s="266"/>
      <c r="N11" s="266"/>
      <c r="O11" s="267" t="s">
        <v>14</v>
      </c>
      <c r="P11" s="268"/>
      <c r="Q11" s="269"/>
      <c r="R11" s="264" t="s">
        <v>15</v>
      </c>
      <c r="S11" s="273" t="s">
        <v>16</v>
      </c>
      <c r="T11" s="256" t="s">
        <v>17</v>
      </c>
    </row>
    <row r="12" spans="1:20" ht="19.5" thickBot="1" x14ac:dyDescent="0.3">
      <c r="H12" s="263"/>
      <c r="I12" s="265"/>
      <c r="J12" s="265"/>
      <c r="K12" s="265"/>
      <c r="L12" s="82" t="s">
        <v>64</v>
      </c>
      <c r="M12" s="82" t="s">
        <v>65</v>
      </c>
      <c r="N12" s="82" t="s">
        <v>18</v>
      </c>
      <c r="O12" s="270"/>
      <c r="P12" s="271"/>
      <c r="Q12" s="272"/>
      <c r="R12" s="265"/>
      <c r="S12" s="274"/>
      <c r="T12" s="257"/>
    </row>
    <row r="13" spans="1:20" ht="41.25" thickBot="1" x14ac:dyDescent="0.3">
      <c r="H13" s="25" t="s">
        <v>31</v>
      </c>
      <c r="I13" s="15">
        <v>1</v>
      </c>
      <c r="J13" s="27" t="s">
        <v>63</v>
      </c>
      <c r="K13" s="27" t="s">
        <v>62</v>
      </c>
      <c r="L13" s="17">
        <v>480</v>
      </c>
      <c r="M13" s="17">
        <v>13</v>
      </c>
      <c r="N13" s="17">
        <f>480+13*2</f>
        <v>506</v>
      </c>
      <c r="O13" s="224" t="s">
        <v>75</v>
      </c>
      <c r="P13" s="225"/>
      <c r="Q13" s="226"/>
      <c r="R13" s="27">
        <v>1</v>
      </c>
      <c r="S13" s="18"/>
      <c r="T13" s="19"/>
    </row>
    <row r="14" spans="1:20" ht="19.5" thickBot="1" x14ac:dyDescent="0.3">
      <c r="H14" s="211" t="s">
        <v>22</v>
      </c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2">
        <f>SUM(S13:S13)</f>
        <v>0</v>
      </c>
      <c r="T14" s="23">
        <f>SUM(T13:T13)</f>
        <v>0</v>
      </c>
    </row>
  </sheetData>
  <mergeCells count="12">
    <mergeCell ref="O13:Q13"/>
    <mergeCell ref="H14:R14"/>
    <mergeCell ref="H10:T10"/>
    <mergeCell ref="H11:H12"/>
    <mergeCell ref="I11:I12"/>
    <mergeCell ref="J11:J12"/>
    <mergeCell ref="K11:K12"/>
    <mergeCell ref="L11:N11"/>
    <mergeCell ref="O11:Q12"/>
    <mergeCell ref="R11:R12"/>
    <mergeCell ref="S11:S12"/>
    <mergeCell ref="T11:T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A929-D9B0-45BA-8EC6-40C5C7189A68}">
  <sheetPr>
    <tabColor theme="7" tint="0.59999389629810485"/>
    <pageSetUpPr fitToPage="1"/>
  </sheetPr>
  <dimension ref="A2:T40"/>
  <sheetViews>
    <sheetView showGridLines="0" zoomScale="60" zoomScaleNormal="60" zoomScaleSheetLayoutView="70" workbookViewId="0">
      <selection activeCell="AA28" sqref="AA28"/>
    </sheetView>
  </sheetViews>
  <sheetFormatPr defaultColWidth="9.140625" defaultRowHeight="18" x14ac:dyDescent="0.25"/>
  <cols>
    <col min="1" max="1" width="2" style="1" customWidth="1"/>
    <col min="2" max="2" width="8.5703125" style="1" bestFit="1" customWidth="1"/>
    <col min="3" max="3" width="9.5703125" style="1" customWidth="1"/>
    <col min="4" max="4" width="10.85546875" style="1" hidden="1" customWidth="1"/>
    <col min="5" max="5" width="23.140625" style="1" customWidth="1"/>
    <col min="6" max="6" width="25.85546875" style="1" customWidth="1"/>
    <col min="7" max="7" width="6.28515625" style="1" hidden="1" customWidth="1"/>
    <col min="8" max="8" width="9.140625" style="1" customWidth="1"/>
    <col min="9" max="9" width="7.140625" style="1" customWidth="1"/>
    <col min="10" max="10" width="6.28515625" style="1" customWidth="1"/>
    <col min="11" max="11" width="6.85546875" style="1" bestFit="1" customWidth="1"/>
    <col min="12" max="12" width="9" style="1" bestFit="1" customWidth="1"/>
    <col min="13" max="13" width="5.85546875" style="1" bestFit="1" customWidth="1"/>
    <col min="14" max="14" width="7.42578125" style="1" customWidth="1"/>
    <col min="15" max="15" width="9.5703125" style="1" customWidth="1"/>
    <col min="16" max="16" width="7.28515625" style="1" customWidth="1"/>
    <col min="17" max="17" width="22.85546875" style="1" customWidth="1"/>
    <col min="18" max="18" width="22.28515625" style="1" customWidth="1"/>
    <col min="19" max="19" width="21.42578125" style="1" customWidth="1"/>
    <col min="20" max="20" width="1.85546875" style="3" customWidth="1"/>
    <col min="21" max="21" width="9.140625" style="1" customWidth="1"/>
    <col min="22" max="16384" width="9.140625" style="1"/>
  </cols>
  <sheetData>
    <row r="2" spans="1:20" x14ac:dyDescent="0.25"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20" ht="18.75" x14ac:dyDescent="0.25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4"/>
    </row>
    <row r="4" spans="1:20" ht="18.75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4"/>
    </row>
    <row r="6" spans="1:20" ht="18.75" x14ac:dyDescent="0.25">
      <c r="B6" s="108" t="s">
        <v>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20" ht="18.75" x14ac:dyDescent="0.25">
      <c r="B7" s="108" t="s">
        <v>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20" ht="22.5" x14ac:dyDescent="0.25">
      <c r="A8" s="5"/>
      <c r="B8" s="6" t="s">
        <v>2</v>
      </c>
      <c r="D8" s="7"/>
      <c r="G8" s="106" t="s">
        <v>28</v>
      </c>
      <c r="H8" s="106"/>
      <c r="I8" s="106"/>
      <c r="J8" s="106"/>
      <c r="K8" s="8"/>
      <c r="L8" s="8"/>
      <c r="M8" s="8"/>
      <c r="N8" s="8"/>
      <c r="O8" s="9"/>
      <c r="P8" s="10"/>
      <c r="Q8" s="10"/>
    </row>
    <row r="9" spans="1:20" ht="23.25" thickBot="1" x14ac:dyDescent="0.3">
      <c r="A9" s="5"/>
      <c r="B9" s="11" t="s">
        <v>4</v>
      </c>
      <c r="C9" s="11"/>
      <c r="D9" s="11"/>
      <c r="G9" s="231" t="s">
        <v>29</v>
      </c>
      <c r="H9" s="231"/>
      <c r="I9" s="231"/>
      <c r="J9" s="8"/>
      <c r="K9" s="8"/>
      <c r="L9" s="8"/>
      <c r="M9" s="8"/>
      <c r="N9" s="8"/>
      <c r="O9" s="9"/>
      <c r="P9" s="9"/>
      <c r="Q9" s="12"/>
      <c r="T9" s="13"/>
    </row>
    <row r="10" spans="1:20" ht="27" thickBot="1" x14ac:dyDescent="0.3">
      <c r="B10" s="232" t="s">
        <v>29</v>
      </c>
      <c r="C10" s="233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5"/>
      <c r="T10" s="4"/>
    </row>
    <row r="11" spans="1:20" ht="18" customHeight="1" x14ac:dyDescent="0.25">
      <c r="B11" s="236" t="s">
        <v>6</v>
      </c>
      <c r="C11" s="220" t="s">
        <v>7</v>
      </c>
      <c r="D11" s="220" t="s">
        <v>8</v>
      </c>
      <c r="E11" s="220" t="s">
        <v>9</v>
      </c>
      <c r="F11" s="220" t="s">
        <v>10</v>
      </c>
      <c r="G11" s="238" t="s">
        <v>11</v>
      </c>
      <c r="H11" s="287" t="s">
        <v>12</v>
      </c>
      <c r="I11" s="288"/>
      <c r="J11" s="288"/>
      <c r="K11" s="288"/>
      <c r="L11" s="288"/>
      <c r="M11" s="289"/>
      <c r="N11" s="214" t="s">
        <v>14</v>
      </c>
      <c r="O11" s="215"/>
      <c r="P11" s="216"/>
      <c r="Q11" s="220" t="s">
        <v>15</v>
      </c>
      <c r="R11" s="222" t="s">
        <v>16</v>
      </c>
      <c r="S11" s="229" t="s">
        <v>17</v>
      </c>
    </row>
    <row r="12" spans="1:20" ht="18.75" thickBot="1" x14ac:dyDescent="0.3">
      <c r="B12" s="237"/>
      <c r="C12" s="221"/>
      <c r="D12" s="221"/>
      <c r="E12" s="221"/>
      <c r="F12" s="221"/>
      <c r="G12" s="239"/>
      <c r="H12" s="285" t="s">
        <v>20</v>
      </c>
      <c r="I12" s="286"/>
      <c r="J12" s="285" t="s">
        <v>30</v>
      </c>
      <c r="K12" s="286"/>
      <c r="L12" s="285" t="s">
        <v>19</v>
      </c>
      <c r="M12" s="286"/>
      <c r="N12" s="217"/>
      <c r="O12" s="278"/>
      <c r="P12" s="219"/>
      <c r="Q12" s="221"/>
      <c r="R12" s="223"/>
      <c r="S12" s="230"/>
    </row>
    <row r="13" spans="1:20" ht="45" customHeight="1" x14ac:dyDescent="0.25">
      <c r="A13" s="28"/>
      <c r="B13" s="283" t="s">
        <v>60</v>
      </c>
      <c r="C13" s="88">
        <v>1</v>
      </c>
      <c r="D13" s="27">
        <v>1</v>
      </c>
      <c r="E13" s="27" t="s">
        <v>29</v>
      </c>
      <c r="F13" s="27" t="s">
        <v>57</v>
      </c>
      <c r="G13" s="16"/>
      <c r="H13" s="224">
        <v>6000</v>
      </c>
      <c r="I13" s="226"/>
      <c r="J13" s="224">
        <v>1500</v>
      </c>
      <c r="K13" s="226"/>
      <c r="L13" s="224">
        <v>5</v>
      </c>
      <c r="M13" s="226"/>
      <c r="N13" s="224" t="s">
        <v>59</v>
      </c>
      <c r="O13" s="225"/>
      <c r="P13" s="226"/>
      <c r="Q13" s="27">
        <v>1</v>
      </c>
      <c r="R13" s="18"/>
      <c r="S13" s="19"/>
    </row>
    <row r="14" spans="1:20" ht="45" customHeight="1" x14ac:dyDescent="0.25">
      <c r="A14" s="28"/>
      <c r="B14" s="284"/>
      <c r="C14" s="89">
        <f>C13+1</f>
        <v>2</v>
      </c>
      <c r="D14" s="78">
        <v>1</v>
      </c>
      <c r="E14" s="78" t="s">
        <v>29</v>
      </c>
      <c r="F14" s="78" t="s">
        <v>33</v>
      </c>
      <c r="G14" s="79"/>
      <c r="H14" s="280">
        <v>200</v>
      </c>
      <c r="I14" s="281"/>
      <c r="J14" s="280">
        <v>500</v>
      </c>
      <c r="K14" s="281"/>
      <c r="L14" s="280">
        <v>6</v>
      </c>
      <c r="M14" s="281"/>
      <c r="N14" s="280" t="s">
        <v>59</v>
      </c>
      <c r="O14" s="282"/>
      <c r="P14" s="281"/>
      <c r="Q14" s="78">
        <v>1</v>
      </c>
      <c r="R14" s="83"/>
      <c r="S14" s="84"/>
    </row>
    <row r="15" spans="1:20" s="29" customFormat="1" ht="45" customHeight="1" thickBot="1" x14ac:dyDescent="0.3">
      <c r="A15" s="28"/>
      <c r="B15" s="284"/>
      <c r="C15" s="93"/>
      <c r="D15" s="94"/>
      <c r="E15" s="94" t="s">
        <v>29</v>
      </c>
      <c r="F15" s="94" t="s">
        <v>62</v>
      </c>
      <c r="G15" s="95"/>
      <c r="H15" s="275">
        <v>6000</v>
      </c>
      <c r="I15" s="277"/>
      <c r="J15" s="275">
        <v>2000</v>
      </c>
      <c r="K15" s="277"/>
      <c r="L15" s="275">
        <v>13</v>
      </c>
      <c r="M15" s="277"/>
      <c r="N15" s="275" t="s">
        <v>70</v>
      </c>
      <c r="O15" s="276"/>
      <c r="P15" s="277"/>
      <c r="Q15" s="94">
        <v>1</v>
      </c>
      <c r="R15" s="91"/>
      <c r="S15" s="92"/>
      <c r="T15" s="3"/>
    </row>
    <row r="16" spans="1:20" ht="24" customHeight="1" thickBot="1" x14ac:dyDescent="0.3">
      <c r="A16" s="3"/>
      <c r="B16" s="211" t="s">
        <v>22</v>
      </c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79"/>
      <c r="R16" s="24">
        <f>SUM(R13:R14)</f>
        <v>0</v>
      </c>
      <c r="S16" s="24">
        <f>SUM(S13:S14)</f>
        <v>0</v>
      </c>
    </row>
    <row r="17" spans="1:19" ht="24" customHeight="1" x14ac:dyDescent="0.25"/>
    <row r="18" spans="1:19" ht="24" customHeight="1" x14ac:dyDescent="0.25"/>
    <row r="19" spans="1:19" s="3" customFormat="1" ht="24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03"/>
      <c r="S19" s="103"/>
    </row>
    <row r="20" spans="1:19" s="3" customFormat="1" ht="24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s="3" customFormat="1" ht="24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s="3" customFormat="1" ht="24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s="3" customFormat="1" ht="24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s="3" customFormat="1" ht="24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s="3" customFormat="1" ht="24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s="3" customFormat="1" ht="24" customHeight="1" x14ac:dyDescent="0.25">
      <c r="A26" s="1"/>
      <c r="B26" s="1"/>
      <c r="C26" s="1"/>
      <c r="D26" s="20"/>
      <c r="E26" s="20"/>
      <c r="F26" s="20"/>
      <c r="G26" s="20"/>
      <c r="H26" s="20"/>
      <c r="I26" s="20"/>
      <c r="J26" s="20"/>
      <c r="K26" s="21"/>
      <c r="L26" s="21"/>
      <c r="M26" s="21"/>
      <c r="N26" s="20"/>
      <c r="O26" s="20"/>
      <c r="P26" s="20"/>
      <c r="Q26" s="20"/>
      <c r="R26" s="20"/>
      <c r="S26" s="1"/>
    </row>
    <row r="27" spans="1:19" s="3" customFormat="1" ht="24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s="3" customFormat="1" ht="24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s="3" customFormat="1" ht="24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s="3" customFormat="1" ht="24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s="3" customFormat="1" ht="24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s="3" customFormat="1" ht="24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s="3" customFormat="1" ht="24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s="3" customFormat="1" ht="24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24" customHeight="1" x14ac:dyDescent="0.25"/>
    <row r="36" spans="1:19" ht="24" customHeight="1" x14ac:dyDescent="0.25"/>
    <row r="37" spans="1:19" ht="24" customHeight="1" x14ac:dyDescent="0.25"/>
    <row r="38" spans="1:19" ht="24" customHeight="1" x14ac:dyDescent="0.25"/>
    <row r="39" spans="1:19" ht="24" customHeight="1" x14ac:dyDescent="0.25"/>
    <row r="40" spans="1:19" ht="24" customHeight="1" x14ac:dyDescent="0.25"/>
  </sheetData>
  <sheetProtection selectLockedCells="1"/>
  <mergeCells count="37">
    <mergeCell ref="B2:S2"/>
    <mergeCell ref="B3:S3"/>
    <mergeCell ref="B4:S4"/>
    <mergeCell ref="B6:S6"/>
    <mergeCell ref="B7:S7"/>
    <mergeCell ref="G8:J8"/>
    <mergeCell ref="Q11:Q12"/>
    <mergeCell ref="R11:R12"/>
    <mergeCell ref="S11:S12"/>
    <mergeCell ref="H12:I12"/>
    <mergeCell ref="J12:K12"/>
    <mergeCell ref="L12:M12"/>
    <mergeCell ref="G9:I9"/>
    <mergeCell ref="B10:S10"/>
    <mergeCell ref="B11:B12"/>
    <mergeCell ref="C11:C12"/>
    <mergeCell ref="D11:D12"/>
    <mergeCell ref="E11:E12"/>
    <mergeCell ref="F11:F12"/>
    <mergeCell ref="G11:G12"/>
    <mergeCell ref="H11:M11"/>
    <mergeCell ref="N15:P15"/>
    <mergeCell ref="N11:P12"/>
    <mergeCell ref="R19:S19"/>
    <mergeCell ref="B16:Q16"/>
    <mergeCell ref="H13:I13"/>
    <mergeCell ref="J13:K13"/>
    <mergeCell ref="L13:M13"/>
    <mergeCell ref="N13:P13"/>
    <mergeCell ref="H14:I14"/>
    <mergeCell ref="J14:K14"/>
    <mergeCell ref="L14:M14"/>
    <mergeCell ref="N14:P14"/>
    <mergeCell ref="B13:B15"/>
    <mergeCell ref="H15:I15"/>
    <mergeCell ref="J15:K15"/>
    <mergeCell ref="L15:M15"/>
  </mergeCells>
  <printOptions horizontalCentered="1"/>
  <pageMargins left="0" right="0" top="0" bottom="0" header="0" footer="0"/>
  <pageSetup paperSize="8" scale="3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CAC9-5D4D-436F-9371-DC239519C980}">
  <sheetPr>
    <tabColor theme="7" tint="0.59999389629810485"/>
    <pageSetUpPr fitToPage="1"/>
  </sheetPr>
  <dimension ref="A2:T41"/>
  <sheetViews>
    <sheetView showGridLines="0" zoomScale="55" zoomScaleNormal="55" zoomScaleSheetLayoutView="70" workbookViewId="0">
      <selection activeCell="Q21" sqref="Q21"/>
    </sheetView>
  </sheetViews>
  <sheetFormatPr defaultColWidth="9.140625" defaultRowHeight="18" x14ac:dyDescent="0.25"/>
  <cols>
    <col min="1" max="1" width="2" style="2" customWidth="1"/>
    <col min="2" max="2" width="8.5703125" style="2" bestFit="1" customWidth="1"/>
    <col min="3" max="3" width="11.85546875" style="2" customWidth="1"/>
    <col min="4" max="4" width="10.85546875" style="2" hidden="1" customWidth="1"/>
    <col min="5" max="5" width="23.140625" style="2" customWidth="1"/>
    <col min="6" max="6" width="25.85546875" style="2" customWidth="1"/>
    <col min="7" max="7" width="6.28515625" style="2" hidden="1" customWidth="1"/>
    <col min="8" max="8" width="9.140625" style="2" customWidth="1"/>
    <col min="9" max="9" width="7.140625" style="2" customWidth="1"/>
    <col min="10" max="10" width="6.28515625" style="2" customWidth="1"/>
    <col min="11" max="11" width="6.85546875" style="2" bestFit="1" customWidth="1"/>
    <col min="12" max="12" width="9" style="2" bestFit="1" customWidth="1"/>
    <col min="13" max="13" width="5.85546875" style="2" bestFit="1" customWidth="1"/>
    <col min="14" max="14" width="7.42578125" style="2" customWidth="1"/>
    <col min="15" max="15" width="9.5703125" style="2" customWidth="1"/>
    <col min="16" max="16" width="7.28515625" style="2" customWidth="1"/>
    <col min="17" max="17" width="22.85546875" style="2" customWidth="1"/>
    <col min="18" max="18" width="22.28515625" style="2" customWidth="1"/>
    <col min="19" max="19" width="21.42578125" style="2" customWidth="1"/>
    <col min="20" max="20" width="1.85546875" style="3" customWidth="1"/>
    <col min="21" max="21" width="9.140625" style="2" customWidth="1"/>
    <col min="22" max="16384" width="9.140625" style="2"/>
  </cols>
  <sheetData>
    <row r="2" spans="1:20" x14ac:dyDescent="0.25"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20" ht="18.75" x14ac:dyDescent="0.25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4"/>
    </row>
    <row r="4" spans="1:20" ht="18.75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4"/>
    </row>
    <row r="6" spans="1:20" ht="18.75" x14ac:dyDescent="0.25">
      <c r="B6" s="108" t="s">
        <v>0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20" ht="18.75" x14ac:dyDescent="0.25">
      <c r="B7" s="108" t="s">
        <v>1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20" ht="22.5" x14ac:dyDescent="0.25">
      <c r="A8" s="5"/>
      <c r="B8" s="6" t="s">
        <v>2</v>
      </c>
      <c r="D8" s="7"/>
      <c r="G8" s="106" t="s">
        <v>28</v>
      </c>
      <c r="H8" s="106"/>
      <c r="I8" s="106"/>
      <c r="J8" s="106"/>
      <c r="K8" s="8"/>
      <c r="L8" s="8"/>
      <c r="M8" s="8"/>
      <c r="N8" s="8"/>
      <c r="O8" s="9"/>
      <c r="P8" s="10"/>
      <c r="Q8" s="10"/>
    </row>
    <row r="9" spans="1:20" ht="23.25" thickBot="1" x14ac:dyDescent="0.3">
      <c r="A9" s="5"/>
      <c r="B9" s="11" t="s">
        <v>4</v>
      </c>
      <c r="C9" s="11"/>
      <c r="D9" s="11"/>
      <c r="G9" s="293" t="s">
        <v>37</v>
      </c>
      <c r="H9" s="293"/>
      <c r="I9" s="293"/>
      <c r="J9" s="293"/>
      <c r="K9" s="293"/>
      <c r="L9" s="293"/>
      <c r="M9" s="293"/>
      <c r="N9" s="8"/>
      <c r="O9" s="9"/>
      <c r="P9" s="9"/>
      <c r="Q9" s="12"/>
      <c r="T9" s="13"/>
    </row>
    <row r="10" spans="1:20" ht="27" thickBot="1" x14ac:dyDescent="0.3">
      <c r="B10" s="232" t="s">
        <v>37</v>
      </c>
      <c r="C10" s="233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5"/>
      <c r="T10" s="4"/>
    </row>
    <row r="11" spans="1:20" ht="18" customHeight="1" x14ac:dyDescent="0.25">
      <c r="B11" s="236" t="s">
        <v>6</v>
      </c>
      <c r="C11" s="220" t="s">
        <v>7</v>
      </c>
      <c r="D11" s="220" t="s">
        <v>8</v>
      </c>
      <c r="E11" s="220" t="s">
        <v>9</v>
      </c>
      <c r="F11" s="220" t="s">
        <v>10</v>
      </c>
      <c r="G11" s="238" t="s">
        <v>11</v>
      </c>
      <c r="H11" s="214" t="s">
        <v>38</v>
      </c>
      <c r="I11" s="215"/>
      <c r="J11" s="215"/>
      <c r="K11" s="215"/>
      <c r="L11" s="215"/>
      <c r="M11" s="216"/>
      <c r="N11" s="214" t="s">
        <v>14</v>
      </c>
      <c r="O11" s="215"/>
      <c r="P11" s="216"/>
      <c r="Q11" s="220" t="s">
        <v>15</v>
      </c>
      <c r="R11" s="222" t="s">
        <v>16</v>
      </c>
      <c r="S11" s="229" t="s">
        <v>17</v>
      </c>
    </row>
    <row r="12" spans="1:20" ht="18.75" customHeight="1" thickBot="1" x14ac:dyDescent="0.3">
      <c r="B12" s="237"/>
      <c r="C12" s="221"/>
      <c r="D12" s="221"/>
      <c r="E12" s="221"/>
      <c r="F12" s="221"/>
      <c r="G12" s="239"/>
      <c r="H12" s="249"/>
      <c r="I12" s="250"/>
      <c r="J12" s="250"/>
      <c r="K12" s="250"/>
      <c r="L12" s="250"/>
      <c r="M12" s="251"/>
      <c r="N12" s="217"/>
      <c r="O12" s="278"/>
      <c r="P12" s="219"/>
      <c r="Q12" s="221"/>
      <c r="R12" s="223"/>
      <c r="S12" s="230"/>
    </row>
    <row r="13" spans="1:20" ht="45" customHeight="1" x14ac:dyDescent="0.25">
      <c r="B13" s="283" t="s">
        <v>31</v>
      </c>
      <c r="C13" s="88">
        <v>1</v>
      </c>
      <c r="D13" s="27">
        <v>1</v>
      </c>
      <c r="E13" s="27" t="s">
        <v>39</v>
      </c>
      <c r="F13" s="27" t="s">
        <v>33</v>
      </c>
      <c r="G13" s="16"/>
      <c r="H13" s="224" t="s">
        <v>58</v>
      </c>
      <c r="I13" s="225"/>
      <c r="J13" s="225"/>
      <c r="K13" s="225"/>
      <c r="L13" s="225"/>
      <c r="M13" s="226"/>
      <c r="N13" s="224" t="s">
        <v>59</v>
      </c>
      <c r="O13" s="225"/>
      <c r="P13" s="226"/>
      <c r="Q13" s="27">
        <v>12</v>
      </c>
      <c r="R13" s="18"/>
      <c r="S13" s="19"/>
    </row>
    <row r="14" spans="1:20" ht="45" customHeight="1" x14ac:dyDescent="0.25">
      <c r="B14" s="284"/>
      <c r="C14" s="89">
        <v>2</v>
      </c>
      <c r="D14" s="78">
        <v>1</v>
      </c>
      <c r="E14" s="78" t="s">
        <v>40</v>
      </c>
      <c r="F14" s="78" t="s">
        <v>33</v>
      </c>
      <c r="G14" s="79"/>
      <c r="H14" s="280" t="s">
        <v>58</v>
      </c>
      <c r="I14" s="282"/>
      <c r="J14" s="282"/>
      <c r="K14" s="282"/>
      <c r="L14" s="282"/>
      <c r="M14" s="281"/>
      <c r="N14" s="280" t="s">
        <v>59</v>
      </c>
      <c r="O14" s="282"/>
      <c r="P14" s="281"/>
      <c r="Q14" s="78">
        <v>12</v>
      </c>
      <c r="R14" s="83"/>
      <c r="S14" s="84"/>
    </row>
    <row r="15" spans="1:20" s="29" customFormat="1" ht="45" customHeight="1" x14ac:dyDescent="0.25">
      <c r="B15" s="284"/>
      <c r="C15" s="90">
        <v>3</v>
      </c>
      <c r="D15" s="85"/>
      <c r="E15" s="85" t="s">
        <v>69</v>
      </c>
      <c r="F15" s="85" t="s">
        <v>71</v>
      </c>
      <c r="G15" s="86"/>
      <c r="H15" s="290" t="s">
        <v>68</v>
      </c>
      <c r="I15" s="291"/>
      <c r="J15" s="291"/>
      <c r="K15" s="291"/>
      <c r="L15" s="291"/>
      <c r="M15" s="292"/>
      <c r="N15" s="290" t="s">
        <v>74</v>
      </c>
      <c r="O15" s="291"/>
      <c r="P15" s="292"/>
      <c r="Q15" s="85">
        <v>24</v>
      </c>
      <c r="R15" s="87"/>
      <c r="S15" s="96"/>
      <c r="T15" s="3"/>
    </row>
    <row r="16" spans="1:20" s="29" customFormat="1" ht="45" customHeight="1" thickBot="1" x14ac:dyDescent="0.3">
      <c r="B16" s="294"/>
      <c r="C16" s="89">
        <v>4</v>
      </c>
      <c r="D16" s="78"/>
      <c r="E16" s="78" t="s">
        <v>39</v>
      </c>
      <c r="F16" s="78" t="s">
        <v>72</v>
      </c>
      <c r="G16" s="79"/>
      <c r="H16" s="280" t="s">
        <v>68</v>
      </c>
      <c r="I16" s="282"/>
      <c r="J16" s="282"/>
      <c r="K16" s="282"/>
      <c r="L16" s="282"/>
      <c r="M16" s="281"/>
      <c r="N16" s="280" t="s">
        <v>59</v>
      </c>
      <c r="O16" s="282"/>
      <c r="P16" s="281"/>
      <c r="Q16" s="78">
        <v>48</v>
      </c>
      <c r="R16" s="83"/>
      <c r="S16" s="84"/>
      <c r="T16" s="3"/>
    </row>
    <row r="17" spans="1:19" s="3" customFormat="1" ht="24" customHeight="1" thickBot="1" x14ac:dyDescent="0.3">
      <c r="A17" s="2"/>
      <c r="B17" s="211" t="s">
        <v>22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79"/>
      <c r="R17" s="24">
        <f>SUM(R13:R14)</f>
        <v>0</v>
      </c>
      <c r="S17" s="24">
        <f>SUM(S13:S14)</f>
        <v>0</v>
      </c>
    </row>
    <row r="18" spans="1:19" s="3" customFormat="1" ht="24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</row>
    <row r="19" spans="1:19" s="3" customFormat="1" ht="24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19" s="3" customFormat="1" ht="24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03"/>
      <c r="S20" s="103"/>
    </row>
    <row r="21" spans="1:19" s="3" customFormat="1" ht="24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s="3" customFormat="1" ht="24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s="3" customFormat="1" ht="24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s="3" customFormat="1" ht="24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1:19" s="3" customFormat="1" ht="24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s="3" customFormat="1" ht="24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s="3" customFormat="1" ht="24" customHeight="1" x14ac:dyDescent="0.25">
      <c r="A27" s="2"/>
      <c r="B27" s="2"/>
      <c r="C27" s="2"/>
      <c r="D27" s="20"/>
      <c r="E27" s="20"/>
      <c r="F27" s="20"/>
      <c r="G27" s="20"/>
      <c r="H27" s="20"/>
      <c r="I27" s="20"/>
      <c r="J27" s="20"/>
      <c r="K27" s="21"/>
      <c r="L27" s="21"/>
      <c r="M27" s="21"/>
      <c r="N27" s="20"/>
      <c r="O27" s="20"/>
      <c r="P27" s="20"/>
      <c r="Q27" s="20"/>
      <c r="R27" s="20"/>
      <c r="S27" s="2"/>
    </row>
    <row r="28" spans="1:19" s="3" customFormat="1" ht="24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s="3" customFormat="1" ht="24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</row>
    <row r="30" spans="1:19" s="3" customFormat="1" ht="24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</row>
    <row r="31" spans="1:19" s="3" customFormat="1" ht="24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s="3" customFormat="1" ht="24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 s="3" customFormat="1" ht="24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s="3" customFormat="1" ht="24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</row>
    <row r="35" spans="1:19" s="3" customFormat="1" ht="24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24" customHeight="1" x14ac:dyDescent="0.25"/>
    <row r="37" spans="1:19" ht="24" customHeight="1" x14ac:dyDescent="0.25"/>
    <row r="38" spans="1:19" ht="24" customHeight="1" x14ac:dyDescent="0.25"/>
    <row r="39" spans="1:19" ht="24" customHeight="1" x14ac:dyDescent="0.25"/>
    <row r="40" spans="1:19" ht="24" customHeight="1" x14ac:dyDescent="0.25"/>
    <row r="41" spans="1:19" ht="24" customHeight="1" x14ac:dyDescent="0.25"/>
  </sheetData>
  <sheetProtection selectLockedCells="1"/>
  <mergeCells count="30">
    <mergeCell ref="G11:G12"/>
    <mergeCell ref="N11:P12"/>
    <mergeCell ref="H15:M15"/>
    <mergeCell ref="G9:M9"/>
    <mergeCell ref="H11:M12"/>
    <mergeCell ref="H13:M13"/>
    <mergeCell ref="H14:M14"/>
    <mergeCell ref="B10:S10"/>
    <mergeCell ref="N15:P15"/>
    <mergeCell ref="B13:B16"/>
    <mergeCell ref="B11:B12"/>
    <mergeCell ref="C11:C12"/>
    <mergeCell ref="D11:D12"/>
    <mergeCell ref="E11:E12"/>
    <mergeCell ref="F11:F12"/>
    <mergeCell ref="R20:S20"/>
    <mergeCell ref="N13:P13"/>
    <mergeCell ref="N14:P14"/>
    <mergeCell ref="Q11:Q12"/>
    <mergeCell ref="R11:R12"/>
    <mergeCell ref="S11:S12"/>
    <mergeCell ref="B17:Q17"/>
    <mergeCell ref="H16:M16"/>
    <mergeCell ref="N16:P16"/>
    <mergeCell ref="G8:J8"/>
    <mergeCell ref="B2:S2"/>
    <mergeCell ref="B3:S3"/>
    <mergeCell ref="B4:S4"/>
    <mergeCell ref="B6:S6"/>
    <mergeCell ref="B7:S7"/>
  </mergeCells>
  <printOptions horizontalCentered="1"/>
  <pageMargins left="0" right="0" top="0" bottom="0" header="0" footer="0"/>
  <pageSetup paperSize="8" scale="3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A8C0E-3466-4657-81DA-2F11131EA7C1}">
  <sheetPr>
    <tabColor theme="7" tint="0.59999389629810485"/>
  </sheetPr>
  <dimension ref="I7:U11"/>
  <sheetViews>
    <sheetView showGridLines="0" zoomScale="70" zoomScaleNormal="70" workbookViewId="0">
      <selection activeCell="H25" sqref="H25"/>
    </sheetView>
  </sheetViews>
  <sheetFormatPr defaultRowHeight="15" x14ac:dyDescent="0.25"/>
  <cols>
    <col min="11" max="11" width="24.5703125" customWidth="1"/>
    <col min="12" max="12" width="26.7109375" customWidth="1"/>
    <col min="13" max="13" width="12.28515625" customWidth="1"/>
    <col min="14" max="14" width="19" customWidth="1"/>
    <col min="15" max="15" width="12.28515625" customWidth="1"/>
    <col min="20" max="20" width="18.7109375" customWidth="1"/>
    <col min="21" max="21" width="21.85546875" customWidth="1"/>
  </cols>
  <sheetData>
    <row r="7" spans="9:21" ht="15.75" thickBot="1" x14ac:dyDescent="0.3"/>
    <row r="8" spans="9:21" ht="19.5" thickBot="1" x14ac:dyDescent="0.3">
      <c r="I8" s="258" t="s">
        <v>76</v>
      </c>
      <c r="J8" s="259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1"/>
    </row>
    <row r="9" spans="9:21" ht="18.75" x14ac:dyDescent="0.25">
      <c r="I9" s="262" t="s">
        <v>6</v>
      </c>
      <c r="J9" s="264" t="s">
        <v>7</v>
      </c>
      <c r="K9" s="264" t="s">
        <v>9</v>
      </c>
      <c r="L9" s="264" t="s">
        <v>10</v>
      </c>
      <c r="M9" s="266" t="s">
        <v>12</v>
      </c>
      <c r="N9" s="266"/>
      <c r="O9" s="266"/>
      <c r="P9" s="267" t="s">
        <v>14</v>
      </c>
      <c r="Q9" s="268"/>
      <c r="R9" s="269"/>
      <c r="S9" s="264" t="s">
        <v>15</v>
      </c>
      <c r="T9" s="273" t="s">
        <v>16</v>
      </c>
      <c r="U9" s="256" t="s">
        <v>17</v>
      </c>
    </row>
    <row r="10" spans="9:21" ht="19.5" thickBot="1" x14ac:dyDescent="0.3">
      <c r="I10" s="263"/>
      <c r="J10" s="265"/>
      <c r="K10" s="265"/>
      <c r="L10" s="265"/>
      <c r="M10" s="82" t="s">
        <v>18</v>
      </c>
      <c r="N10" s="82" t="s">
        <v>64</v>
      </c>
      <c r="O10" s="82" t="s">
        <v>44</v>
      </c>
      <c r="P10" s="270"/>
      <c r="Q10" s="298"/>
      <c r="R10" s="272"/>
      <c r="S10" s="265"/>
      <c r="T10" s="274"/>
      <c r="U10" s="257"/>
    </row>
    <row r="11" spans="9:21" ht="44.25" customHeight="1" thickBot="1" x14ac:dyDescent="0.3">
      <c r="I11" s="97" t="s">
        <v>31</v>
      </c>
      <c r="J11" s="98">
        <v>1</v>
      </c>
      <c r="K11" s="99" t="s">
        <v>76</v>
      </c>
      <c r="L11" s="99" t="s">
        <v>77</v>
      </c>
      <c r="M11" s="100">
        <v>565</v>
      </c>
      <c r="N11" s="100">
        <v>545</v>
      </c>
      <c r="O11" s="100">
        <v>3</v>
      </c>
      <c r="P11" s="295" t="s">
        <v>70</v>
      </c>
      <c r="Q11" s="296"/>
      <c r="R11" s="297"/>
      <c r="S11" s="99">
        <v>2</v>
      </c>
      <c r="T11" s="101"/>
      <c r="U11" s="102"/>
    </row>
  </sheetData>
  <mergeCells count="11">
    <mergeCell ref="P11:R11"/>
    <mergeCell ref="I8:U8"/>
    <mergeCell ref="I9:I10"/>
    <mergeCell ref="J9:J10"/>
    <mergeCell ref="K9:K10"/>
    <mergeCell ref="L9:L10"/>
    <mergeCell ref="M9:O9"/>
    <mergeCell ref="P9:R10"/>
    <mergeCell ref="S9:S10"/>
    <mergeCell ref="T9:T10"/>
    <mergeCell ref="U9:U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TUBE </vt:lpstr>
      <vt:lpstr>ROD</vt:lpstr>
      <vt:lpstr>TUBESHEET</vt:lpstr>
      <vt:lpstr>TEST FLANGE</vt:lpstr>
      <vt:lpstr>DISH HEAD</vt:lpstr>
      <vt:lpstr>ELIPP. HEAD</vt:lpstr>
      <vt:lpstr>PLATE </vt:lpstr>
      <vt:lpstr>BOLTS AND NUTS</vt:lpstr>
      <vt:lpstr>GASKET</vt:lpstr>
      <vt:lpstr>H</vt:lpstr>
      <vt:lpstr>'BOLTS AND NUTS'!Print_Area</vt:lpstr>
      <vt:lpstr>'PLATE '!Print_Area</vt:lpstr>
      <vt:lpstr>ROD!Print_Area</vt:lpstr>
      <vt:lpstr>'TUBE '!Print_Area</vt:lpstr>
      <vt:lpstr>TUBESHEET!Print_Area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shiraz computer</dc:creator>
  <cp:lastModifiedBy>r tafakori</cp:lastModifiedBy>
  <dcterms:created xsi:type="dcterms:W3CDTF">2021-10-23T08:30:35Z</dcterms:created>
  <dcterms:modified xsi:type="dcterms:W3CDTF">2022-01-22T12:03:56Z</dcterms:modified>
</cp:coreProperties>
</file>